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Statement'!$A$1:$F$61</definedName>
    <definedName name="_xlnm.Print_Area" localSheetId="0">'Income Statements'!$A$1:$M$59</definedName>
    <definedName name="_xlnm.Print_Area" localSheetId="4">'Notes'!$A$181:$L$201</definedName>
    <definedName name="_xlnm.Print_Area" localSheetId="2">'Statement of Changes in Equity'!$A$1:$M$43</definedName>
    <definedName name="Z_0E72F801_E481_4D2F_849A_935548A91FEB_.wvu.PrintArea" localSheetId="1" hidden="1">'Balance Sheet'!$A$1:$G$52</definedName>
    <definedName name="Z_0E72F801_E481_4D2F_849A_935548A91FEB_.wvu.PrintArea" localSheetId="3" hidden="1">'Cash Flow Statement'!$A$1:$F$61</definedName>
    <definedName name="Z_0E72F801_E481_4D2F_849A_935548A91FEB_.wvu.PrintArea" localSheetId="0" hidden="1">'Income Statements'!$A$1:$M$59</definedName>
    <definedName name="Z_0E72F801_E481_4D2F_849A_935548A91FEB_.wvu.PrintArea" localSheetId="4" hidden="1">'Notes'!$A$181:$L$201</definedName>
    <definedName name="Z_0E72F801_E481_4D2F_849A_935548A91FEB_.wvu.PrintArea" localSheetId="2" hidden="1">'Statement of Changes in Equity'!$A$1:$M$43</definedName>
    <definedName name="Z_C391ADAE_AF77_4213_9152_0B2C6C1F1548_.wvu.PrintArea" localSheetId="1" hidden="1">'Balance Sheet'!$A$1:$G$52</definedName>
    <definedName name="Z_C391ADAE_AF77_4213_9152_0B2C6C1F1548_.wvu.PrintArea" localSheetId="3" hidden="1">'Cash Flow Statement'!$A$1:$F$61</definedName>
    <definedName name="Z_C391ADAE_AF77_4213_9152_0B2C6C1F1548_.wvu.PrintArea" localSheetId="0" hidden="1">'Income Statements'!$A$1:$M$59</definedName>
    <definedName name="Z_C391ADAE_AF77_4213_9152_0B2C6C1F1548_.wvu.PrintArea" localSheetId="4" hidden="1">'Notes'!$A$7:$L$18</definedName>
    <definedName name="Z_C391ADAE_AF77_4213_9152_0B2C6C1F1548_.wvu.PrintArea" localSheetId="2" hidden="1">'Statement of Changes in Equity'!$A$1:$M$43</definedName>
    <definedName name="Z_D0F4F09E_D128_4280_97CD_2D3085A3BC5E_.wvu.PrintArea" localSheetId="1" hidden="1">'Balance Sheet'!$A$1:$G$52</definedName>
    <definedName name="Z_D0F4F09E_D128_4280_97CD_2D3085A3BC5E_.wvu.PrintArea" localSheetId="3" hidden="1">'Cash Flow Statement'!$A$1:$F$61</definedName>
    <definedName name="Z_D0F4F09E_D128_4280_97CD_2D3085A3BC5E_.wvu.PrintArea" localSheetId="0" hidden="1">'Income Statements'!$A$1:$M$59</definedName>
    <definedName name="Z_D0F4F09E_D128_4280_97CD_2D3085A3BC5E_.wvu.PrintArea" localSheetId="4" hidden="1">'Notes'!$A$7:$L$18</definedName>
    <definedName name="Z_D0F4F09E_D128_4280_97CD_2D3085A3BC5E_.wvu.PrintArea" localSheetId="2" hidden="1">'Statement of Changes in Equity'!$A$1:$M$43</definedName>
    <definedName name="Z_D0F4F09E_D128_4280_97CD_2D3085A3BC5E_.wvu.Rows" localSheetId="4" hidden="1">'Notes'!#REF!,'Notes'!$141:$141</definedName>
    <definedName name="Z_D310C255_8957_4A40_9202_EB605CA28A90_.wvu.PrintArea" localSheetId="1" hidden="1">'Balance Sheet'!$A$1:$G$52</definedName>
    <definedName name="Z_D310C255_8957_4A40_9202_EB605CA28A90_.wvu.PrintArea" localSheetId="3" hidden="1">'Cash Flow Statement'!$A$1:$F$61</definedName>
    <definedName name="Z_D310C255_8957_4A40_9202_EB605CA28A90_.wvu.PrintArea" localSheetId="0" hidden="1">'Income Statements'!$A$1:$M$59</definedName>
    <definedName name="Z_D310C255_8957_4A40_9202_EB605CA28A90_.wvu.PrintArea" localSheetId="4" hidden="1">'Notes'!$A$181:$L$201</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<sst xmlns="http://schemas.openxmlformats.org/spreadsheetml/2006/main" count="626" uniqueCount="430">
  <si>
    <t>Balance as at 1 May 2008</t>
  </si>
  <si>
    <t xml:space="preserve"> Audited Financial Statements of Litespeed Education Technologies Berhad for the year ended 30 April 2008)</t>
  </si>
  <si>
    <t>The interim financial statements should be read in conjunction with the audited financial statements of the Group for the year ended 30 April 2008. These explanatory notes attached to the interim financial statements provide an explanation of events and transactions that are significant to an understanding of the changes in the financial position and performance of the Group since the year ended 30 April 2008.</t>
  </si>
  <si>
    <t>The significant accounting policies and methods of computation adopted in these interim financial statements are consistent with those of the audited financial statements for the year ended 30 April 2008.</t>
  </si>
  <si>
    <t>There were no changes in the composition of the Group for the current financial quarter.</t>
  </si>
  <si>
    <t>There is no profit forecast,  profit guarantee or internal targets made public for the financial year ending 30 April 2009.</t>
  </si>
  <si>
    <t>Net cash used in investing activities</t>
  </si>
  <si>
    <t>Operating loss before working capital changes</t>
  </si>
  <si>
    <t>There were no material contingent liabilities as at the date of this announcement.</t>
  </si>
  <si>
    <t xml:space="preserve">Save as disclosed above, there were no material litigations pending at the date of this announcement. </t>
  </si>
  <si>
    <t>Quarterly report on results for the 4th quarter ended 30.04.2009</t>
  </si>
  <si>
    <t>30/04/2009</t>
  </si>
  <si>
    <t xml:space="preserve">On 12 November 2008, LET entered into a conditional Supplemental Share Sale Agreement (“First Supplemental SSA”) with VS in relation to the Proposed Acquisition, further to the Share Sale Agreement </t>
  </si>
  <si>
    <t>entered into between them on 16 September 2008 (“SSA”). Pursuant to the First Supplemental SSA, the Consideration remains unchanged.  The Consideration shall now be satisfied via the following:</t>
  </si>
  <si>
    <t>(a) the payment of RM800,000 (“Cash Consideration”) as a refundable deposit and towards the account of the Consideration, which is payable on the date of the First Supplemental SSA; and</t>
  </si>
  <si>
    <t xml:space="preserve">On 15 April 2009, LET entered into a Second Supplemental Share Sale Agreement ("Second Supplemental SSA") with VS ”) to amend certain terms of the SSA and the First Supplemental SSA due to </t>
  </si>
  <si>
    <t>12 months ended 30 April 2009</t>
  </si>
  <si>
    <t>Tax refund</t>
  </si>
  <si>
    <t>On 13 March 2009, the Company received a settlement letter from the petitioners’ solicitor to inform that the petitioners are agreeable to settle the case for an amount of RM400,000.00. On 19 March 2009, the abovementioned petition was withdrawn without liberty to file afresh and with costs of RM400,000.00, to be funded out of the Company’s internally-generated funds, to be paid by the Company to the petitioners on the same date. The company has settled the costs and the withdrawal was granted by the court on 17 April 2009.</t>
  </si>
  <si>
    <t>30 June 2009</t>
  </si>
  <si>
    <t xml:space="preserve">twelve month period.  </t>
  </si>
  <si>
    <t>client schools (both primary and secondary) and the language centre of the Ministry of Education, Singapore, while the Group’s Malaysian operations contributed approximately RM9,160 in sales for the</t>
  </si>
  <si>
    <t>mainly due to the decreased e-learning revenue and amortisation of development costs.</t>
  </si>
  <si>
    <t xml:space="preserve">The gross loss coupled with ongoing legal costs in the winding-up petition (Case: Wan Hamimie Ariff &amp; Two Others vs LET, announced to Bursa Malaysia Securities Berhad on 13 June 2006; the petition </t>
  </si>
  <si>
    <t xml:space="preserve">(a) a cash consideration of RM800,000 which has been paid upon the execution of the First Supplemental SSA; and  </t>
  </si>
  <si>
    <t>(b) the allotment and issue of 137,000,00 new ordinary shares of RM0.10 each in LET (“LET Shares”) at par (“Consideration Shares”) to VS or its nominees.</t>
  </si>
  <si>
    <t xml:space="preserve">The revised consideration was arrived at on a “willing buyer-willing seller” basis, after taking into consideration the following: </t>
  </si>
  <si>
    <t>(a) the latest audited consolidated PAT of the ESB Group for the FYE 30 September 2008 of approximately RM3.1 million;</t>
  </si>
  <si>
    <t xml:space="preserve">(b) the latest audited consolidated NA of the ESB Group as at 30 September 2008 of approximately RM9.6 million; </t>
  </si>
  <si>
    <t>(c) the sustainable earnings of the ESB Group going forward; and</t>
  </si>
  <si>
    <t>(d) the Profit Guarantee (as set out below).</t>
  </si>
  <si>
    <t xml:space="preserve">1.1 Purchase Consideration </t>
  </si>
  <si>
    <t>1.2 Performance Shares Consideration</t>
  </si>
  <si>
    <t>Accordingly, the formula for the calculation of the Performance Shares Consideration has been revised as follows:</t>
  </si>
  <si>
    <t>[Audited Consolidated PAT for Year 1 (subject to a cap of RM3,300,000) – RM2,500,000] x 7.5 x 1/3 x % equity interest in ESB acquired (“Year 1 Performance Shares Consideration”)</t>
  </si>
  <si>
    <t xml:space="preserve">Number of Performance Shares to be issued for Year 1 = Year 1 Performance Shares Consideration x 10 (subject to a maximum of 15,600,000 Performance Shares) </t>
  </si>
  <si>
    <t>(b) In respect of Year 2, up to RM1,560,000 shall be paid, to be calculated in accordance with the following formula:</t>
  </si>
  <si>
    <t>(a) In respect of Year 1, up to RM1,560,000 shall be paid, to be calculated in accordance with the following formula:</t>
  </si>
  <si>
    <t xml:space="preserve">Number of Performance Shares to be issued for Year 2 = Year 2 Performance Shares Consideration x 10 (subject to a maximum of 15,600,000 Performance Shares) </t>
  </si>
  <si>
    <t>(c) In respect of Year 3, up to RM4,750,000 (less the amounts already paid in respect of Year 1 and Year 2) shall be paid, to be calculated in accordance with the following formula:</t>
  </si>
  <si>
    <t xml:space="preserve">Number of Performance Shares to be issued for Year 3 = Year 3 Performance Shares Consideration x 10 (subject to a maximum of 47,500,000 Performance Shares) </t>
  </si>
  <si>
    <t>1.3 Profit Guarantee</t>
  </si>
  <si>
    <t xml:space="preserve">the revisions to the Proposed Acquisitionas set out in  below :  </t>
  </si>
  <si>
    <t xml:space="preserve">In the event the average Audited Consolidated PAT falls below RM2,500,000, VS shall compensate the Company according to the following formula: </t>
  </si>
  <si>
    <t>1.4 Additional Guarantee</t>
  </si>
  <si>
    <t>1.5 Moratorium</t>
  </si>
  <si>
    <t>(a) 68,500,000 Consideration Shares, representing 50% of the total Consideration Shares to be allotted and issued to VS or its nominees under section 2.1(b) above; and</t>
  </si>
  <si>
    <t>(b) 50% of the total Performance Shares to be allotted and issued to VS or its nominees under section 3 above.</t>
  </si>
  <si>
    <t>Save for the above, all other salient terms of the SSA and First Supplemental SSA remain unchanged.</t>
  </si>
  <si>
    <t xml:space="preserve">The purchase consideration for 3,500,000 ESB Shares, representing approximately 78% of the issued and paid-up ordinary share capital of ESB, has been revised from RM15,500,000 to RM14,500,000 </t>
  </si>
  <si>
    <t xml:space="preserve">(“Consideration”), to be satisfied by the following: </t>
  </si>
  <si>
    <t xml:space="preserve">The annual audited consolidated PAT to be achieved by ESB Group for the three (3) FYE 30 September 2009 (“Year 1”), 30 September 2010 (“Year 2”) and 30 September 2010 (“Year 3”) for the payment </t>
  </si>
  <si>
    <t xml:space="preserve">of Performance Shares Consideration to VS or its nominees has been revised from an amount exceeding RM2,900,000 to an amount exceeding RM2,500,000.   </t>
  </si>
  <si>
    <t xml:space="preserve">PAT for Year 1 shall be capped at RM3,300,000; that is to say, RM3,300,000 shall be used in the computation of the number of Performance Shares to which the Vendor shall be entitled if actual PAT for </t>
  </si>
  <si>
    <t>Year 1 exceeds RM3,300,000.</t>
  </si>
  <si>
    <t xml:space="preserve">[Audited Consolidated PAT for Year 1 + Audited Consolidated PAT for Year 2 (subject to an aggregate cap of RM6,600,000) – RM5,000,000] x 7.5 x 1/3 x % equity interest in ESB acquired – Year 1 </t>
  </si>
  <si>
    <t xml:space="preserve">Performance Shares Consideration (“Year 2 Performance Shares Consideration”) </t>
  </si>
  <si>
    <t xml:space="preserve">Aggregate PAT for Year 1 and Year 2 shall be capped at RM6,600,000; that is to say, RM6,600,000 shall be used in the computation of the number of Performance Shares to which the Vendor shall be </t>
  </si>
  <si>
    <t>entitled if actual aggregate PAT for Year 1 and Year 2 exceeds RM6,600,000.</t>
  </si>
  <si>
    <t xml:space="preserve">[Audited Consolidated PAT for Year 1 + Audited Consolidated PAT for Year 2 + Audited Consolidated PAT for Year 3 (subject to an aggregate cap of RM9,900,000) x 7.5 x 1/3 x % equity interest in </t>
  </si>
  <si>
    <t>ESB acquired] – Consideration – Year 1 Performance Shares Consideration – Year 2 Performance Shares Consideration (“Year 3 Performance Shares Consideration”)</t>
  </si>
  <si>
    <t>Aggregate PAT for Year 1, Year 2 and Year 3 shall be capped at RM9,900,000; that is to say, RM9,900,000 shall be used in the computation of the number of Performance Shares to which the Vendor</t>
  </si>
  <si>
    <t xml:space="preserve"> shall be entitled if actual aggregate PAT for Year 1, Year 2 and Year 3 exceeds RM9,900,000.</t>
  </si>
  <si>
    <t xml:space="preserve">In the event the Audited Consolidated PAT achieved for any of the financial year is either (a) RM2,500,000 or less or (b) more than RM3,300,000, the amount of shortfall or excess will be carried forward </t>
  </si>
  <si>
    <t>to future financial year(s) (until FYE 30 September 2011) for the purpose of determining the Audited Consolidated PAT achieved for the computation of the Performance Shares Consideration.</t>
  </si>
  <si>
    <t xml:space="preserve">Based on the approximately 78% of the issued and paid-up ordinary share capital of ESB to be acquired, the total of Performance Shares that may be issued to VS has been revised from up to 37,500,000 </t>
  </si>
  <si>
    <t xml:space="preserve">LET Shares to up to 47,500,000 LET Shares.  </t>
  </si>
  <si>
    <t xml:space="preserve">VS shall now irrevocably guarantee that the average Audited Consolidated PAT for the three (3) consecutive FYE 30 September 2009 to 30 September 2011 shall not fall below RM2,500,000  and that </t>
  </si>
  <si>
    <t xml:space="preserve">the previous irrevocable guarantee by VS that the average Audited Consolidated PAT for the three (3) consecutive FYE 30 September 2009 to 30 September 2011 shall not fall below RM2,900,000 by </t>
  </si>
  <si>
    <t>10% or more as set out in the SSA, shall be substituted and amended accordingly.</t>
  </si>
  <si>
    <t xml:space="preserve">[(2,500,000) – actual average Audited Consolidated PAT for the three (3) FYE from 30 September 2009 to 30 September 2011] x 3[(2,500,000) – actual average Audited Consolidated PAT for the </t>
  </si>
  <si>
    <t>three (3) FYE from 30 September 2009 to 30 September 2011] x 3</t>
  </si>
  <si>
    <t xml:space="preserve">VS shall irrevocably and unconditionally guarantee to the Company the due and punctual repayment of the debts owing by Eduwealth Sdn Bhd and DGB Properties Sdn Bhd (collectively referred to as </t>
  </si>
  <si>
    <t xml:space="preserve">“Debtors”) to the Company for the amount of approximately RM840,762 (as at 27 March 2009) (“Debts”) within one (1) year from the date of completion and in the event the Debtors shall fail to repay the </t>
  </si>
  <si>
    <t xml:space="preserve">was withdrawn on 19 March 2009), the increase in professional fees and the related expenses with respect to the Proposed Acquisition as defined in note B3, the settlement costs made to the the winding </t>
  </si>
  <si>
    <t xml:space="preserve">Debts upon the expiry of the said one (1) year period, VS, shall within seven (7) days of its receipt of a written demand made by the Company, pay to ESB such sum as may be due and owing from the </t>
  </si>
  <si>
    <t xml:space="preserve">Debtors without any protest, counter-claim or set-off whatsoever. VS shall irrevocably and unconditionally guarantee to the Company the due and punctual repayment of the debts owing by Eduwealth Sdn </t>
  </si>
  <si>
    <t xml:space="preserve">Bhd and DGB Properties Sdn Bhd (collectively referred to as “Debtors”) to the Company for the amount of approximately RM840,762 (as at 27 March 2009) (“Debts”) within one (1) year from the date of </t>
  </si>
  <si>
    <t xml:space="preserve">completion and in the event the Debtors shall fail to repay the Debts upon the expiry of the said one (1) year period, VS, shall within seven (7) days of its receipt of a written demand made by the Company, </t>
  </si>
  <si>
    <t xml:space="preserve">pay to ESB such sum as may be due and owing from the Debtors without any protest, counter-claim or set-off whatsoever. </t>
  </si>
  <si>
    <t xml:space="preserve">Pursuant to Paragraph 6.15 of the Securities Commission’s Guidelines on the Offering of Equity and Equity-Linked Securities for the MESDAQ Market (“SC Guidelines”), the following amount of LET Shares </t>
  </si>
  <si>
    <t>shall be required to be placed under a moratorium:</t>
  </si>
  <si>
    <t>Provision for doubtful debts- trade</t>
  </si>
  <si>
    <r>
      <t>For Q4, LET Group recorded a loss before tax of RM3.412 million as compared to a loss before tax of</t>
    </r>
    <r>
      <rPr>
        <b/>
        <sz val="10"/>
        <rFont val="Arial Narrow"/>
        <family val="2"/>
      </rPr>
      <t xml:space="preserve"> </t>
    </r>
    <r>
      <rPr>
        <sz val="10"/>
        <rFont val="Arial Narrow"/>
        <family val="2"/>
      </rPr>
      <t>RM3.174 million</t>
    </r>
    <r>
      <rPr>
        <b/>
        <sz val="10"/>
        <rFont val="Arial Narrow"/>
        <family val="2"/>
      </rPr>
      <t xml:space="preserve"> </t>
    </r>
    <r>
      <rPr>
        <sz val="10"/>
        <rFont val="Arial Narrow"/>
        <family val="2"/>
      </rPr>
      <t xml:space="preserve">in the corresponding quarter in the preceding year. The increase in loss for the current quarter was mainly due to the provision for impairment on development costs and fixed assets, provision for doubtful trade debts, and legal costs in the winding-up petition (Case: Wan Hamimie Ariff </t>
    </r>
  </si>
  <si>
    <t xml:space="preserve">&amp; Two Others vs LET, announced to Bursa Malaysia Securities Berhad on 13 June 2006; the petition was withdrawn on 19 March 2009), the increase in professional fees  and the related expenses with </t>
  </si>
  <si>
    <t>respect to the Proposed Acquisition as defined in note B3,and the settlement costs made to the the winding up petitioners as mentioned in note B11.</t>
  </si>
  <si>
    <t xml:space="preserve">up petitioners as mentioned in note B11, the impairment loss on development costs and fixed assets and the provision for doubtful trade debts,  led to a pre-tax loss of approximately RM8.832 million </t>
  </si>
  <si>
    <t>compared  with a pre-tax loss of approximately  RM7.525 million in YE2008.</t>
  </si>
  <si>
    <t>For Q4, LET Group recorded a loss before tax of RM3.412 million as compared to a loss before tax of RM1.979 million in the immediate preceding quarter. The increase in loss for the current quarter is mainly attributable to the increase in professional fees and the related expenses in relation to the Proposed Acquisition as defined in note B3, the settlement costs made to the the winding up petitioners as mentioned in note B11, impairment loss on development costs and fixed assets and the provision for doubtful trade debts.</t>
  </si>
  <si>
    <t xml:space="preserve">Pursuant thereto, VS shall undertake that it shall not sell, transfer or assign 50% of the total Consideration Shares and 50% of the total Performance Shares as above mentioned for a period of one (1) year </t>
  </si>
  <si>
    <t xml:space="preserve">from the date such Consideration Shares and Performance Shares are listed on Bursa Malaysia Securities Berhad. Pursuant to Paragraph 6.16 of the SC Guidelines, VS shall also procure that its </t>
  </si>
  <si>
    <t xml:space="preserve">shareholders shall not sell, transfer or assign their respective shareholdings in VS for the period of one (1) year from the date such Consideration Shares and Performance Shares are listed on Bursa </t>
  </si>
  <si>
    <t>Malaysia Securities Berhad.</t>
  </si>
  <si>
    <t>On 16 April 2009, LET made an application to the Securities Commission (“SC”) and the Equity Compliance Unit of the SC (under the Foreign Investment Committee Guidelines on the Acquisition of Interest,</t>
  </si>
  <si>
    <t>Mergers and Take-overs by Local and Foreign Interest) for the Proposed Acquisition. Mergers and Take-overs by Local and Foreign Interest) for the Proposed Acquisition.</t>
  </si>
  <si>
    <t>Net loss for the year ended 30 April 2009</t>
  </si>
  <si>
    <t>Balance as at 30 April 2009</t>
  </si>
  <si>
    <t>12 months ended 30 April 2008</t>
  </si>
  <si>
    <t>Net loss for the period ended 30 April 2008</t>
  </si>
  <si>
    <t>Balance as at 30 April 2008</t>
  </si>
  <si>
    <t>12 months ended 30.04.2009</t>
  </si>
  <si>
    <t>12 months ended 30.04.2008</t>
  </si>
  <si>
    <t>There were no borrowings raised and debt securities issued for the current financial quarter. As at 30 April 2009, the Group had no outstanding borrowings or debt securities.</t>
  </si>
  <si>
    <t>Gross loss</t>
  </si>
  <si>
    <t>Impairment loss on development costs</t>
  </si>
  <si>
    <t>Increase/(decrease) in amount due to directors</t>
  </si>
  <si>
    <t>CASH AND CASH EQUIVALENTS AT END OF THE FINANCIAL YEAR</t>
  </si>
  <si>
    <t>Cash and cash equivalents at the end of the financial year comprise the following :</t>
  </si>
  <si>
    <t>CASH AND CASH EQUIVALENTS AT BEGINNING OF THE FINANCIAL YEAR</t>
  </si>
  <si>
    <t xml:space="preserve">Pioneer Status incentive which allows the Company to enjoy tax exemption on pioneer income for an effective period of 5 years ending August 2009. </t>
  </si>
  <si>
    <t>VS is principally an investment holding company.  Its sole 54.88%-owned subsidiary, Eduspec Sdn Bhd (“ESB”) is also an investment company. ESB’s subsidiaries are principally involved in the</t>
  </si>
  <si>
    <t xml:space="preserve">intended acquisition of the entire ordinary shareholding held by VS in Eduspec Sdn Bhd (“ESB”), which is 1,849,391 ordinary shares of RM1.00 each fully paid that represents 54.88% in ESB </t>
  </si>
  <si>
    <t xml:space="preserve">On 27 June 2008, LET entered into a Memorandum of Understanding ("MOU") with Chang Siew Mun and Lim Een Hong, being the shareholders of Victory Solutions (M) Sdn Bhd ("VS") for the </t>
  </si>
  <si>
    <t xml:space="preserve">losses of RM7,535,735 and RM13,261,670 respectively during the financial year ended 30 April 2008 and as at that date, the accumulated losses of the Group and of the Company was RM16,469,444 </t>
  </si>
  <si>
    <t xml:space="preserve">and RM13,774,919 respectively. In addition, the Company was served with an unsealed copy of a winding-up petition filed in the High Court of Malaya at Kuala Lumpur on 11 June 2007, the petition of </t>
  </si>
  <si>
    <t xml:space="preserve">VS currently holds 2,308,192 ordinary shares of RM1.00 each (“Shares”) in ESB, representing approximately 51.29% of the issued and paid-up share capital of ESB.  It is a condition precedent of the </t>
  </si>
  <si>
    <t xml:space="preserve">SSA that VS shall procure the disposal by other shareholders of ESB (“Other ESB Shareholders”) of their ESB Shares to VS such that LET will hold at least 70% of the equity interest in ESB prior to the </t>
  </si>
  <si>
    <t>completion of the Proposed Acquisition.</t>
  </si>
  <si>
    <t xml:space="preserve">(Increase)/decrease in trade receivables </t>
  </si>
  <si>
    <t>(VS and Other ESB Shareholders shall collectively be referred to as “Vendors”).</t>
  </si>
  <si>
    <t xml:space="preserve">Upon issuance of the LET Shares pursuant to the Proposed Acquisition, the Vendors will hold more than 33% of the equity interest in the Company.  Pursuant to Part II of the Malaysian Code on </t>
  </si>
  <si>
    <t xml:space="preserve">Take-overs &amp; Mergers, 1998 (“Code”), the Vendors and persons acting in concert with them (“PAC”) will be obliged to extend a mandatory general offer for the remaining LET Shares not already held </t>
  </si>
  <si>
    <t xml:space="preserve">Subsequent to the MOU, LET has on 16 September 2008 entered into a conditional Share Sale Agreement (“SSA”) with Victory Solutions (M) Sdn Bhd (“VS”) for the proposed acquisition of up to 80% </t>
  </si>
  <si>
    <t xml:space="preserve">(and subject to a minimum of 70%) of the equity interest in Eduspec Sdn Bhd (“ESB”) (“Proposed Acquisition”). </t>
  </si>
  <si>
    <t>Company.</t>
  </si>
  <si>
    <t>Fixed Assets written off</t>
  </si>
  <si>
    <t>Cash used in operations</t>
  </si>
  <si>
    <t>Increase/(decrease) in payables</t>
  </si>
  <si>
    <t>(Increase)/decrease in other debtors, deposits &amp; prepayments</t>
  </si>
  <si>
    <t>Net cash used in operating activities</t>
  </si>
  <si>
    <t>500,000,000 LET Shares (“Proposed Increase in Authorised Share Capital”). The Company’s Memorandum and Articles of Association (“M&amp;A”) will be amended accordingly for the Proposed Increase</t>
  </si>
  <si>
    <t xml:space="preserve"> in Authorised Share Capital. </t>
  </si>
  <si>
    <t>postponed  to 18 September 2008. The case has been further postponed to 19 March 2009 for hearing when it came up for hearing on 18 Sept 2008.</t>
  </si>
  <si>
    <t>In Singapore, despite the increasing competition, LET Group is continuing its efforts to increase its E-learning subscription among Singapore schools.</t>
  </si>
  <si>
    <t>Lim Beng Weh</t>
  </si>
  <si>
    <t xml:space="preserve">Director </t>
  </si>
  <si>
    <t xml:space="preserve">The purchase consideration for the Proposed Acquisition, assuming 80% of the equity interest in ESB is acquired, is up to RM16,000,000 ("Consideration") and shall be satisfied by the issuance of up to </t>
  </si>
  <si>
    <t xml:space="preserve">160,000,000 new ordinary shares of RM0.10 each in LET (“LET Shares”) at par.  In addition, up to 38,000,000 LET Shares may be issued as performance shares consideration. The purchase </t>
  </si>
  <si>
    <t xml:space="preserve">consideration and performance shares consideration shall be reduced proportionately with the reduction in the equity interest in ESB acquired.  </t>
  </si>
  <si>
    <t xml:space="preserve"> Save for the above, all other salient terms of the SSA remain unchanged. The Cash Consideration is funded from LET's working capital.</t>
  </si>
  <si>
    <t>Impairment loss on fixed assets</t>
  </si>
  <si>
    <t>There were no material events subsequent to the current financial quarter ended 30 April 2009 up to the date of this report which is likely to substantially affect the results of the operations of the</t>
  </si>
  <si>
    <t xml:space="preserve">For YE2009, the Group’s gross loss was approximately RM0.654 million as compared to a gross loss of RM0.956 million in the twelve month period ended 30 April 2008 ("YE2008").  The gross loss was </t>
  </si>
  <si>
    <t xml:space="preserve">The auditors' report was modified as follows : - "Without qualifying our opinion, we draw attention to Note 2.1 to the financial statements, which indicates that the Group and the Company incurred net </t>
  </si>
  <si>
    <t xml:space="preserve">LET Group continues to participate in the tendering process for E-learning contracts by the ministries of education in the region. </t>
  </si>
  <si>
    <t>(b) the balance of the Consideration, up to RM15,200,000, to be satisfied by the allotment on a renounceable basis and issue to VS or its nominees of up to 152,000,000 new ordinary shares of RM0.10</t>
  </si>
  <si>
    <t xml:space="preserve">     each in LET (“LET Shares”) on the basis of one (1) LET Share for every RM0.10 of the balance of the Consideration, upon the completion of the Proposed Acquisition.</t>
  </si>
  <si>
    <t>(i) non-fulfillment of any of the conditions precedent under the SSA; or</t>
  </si>
  <si>
    <t>(ii) the SSA is terminated due to default or breach by VS of the SSA pursuant to LET’s exercise of its right of termination under the SSA.</t>
  </si>
  <si>
    <t xml:space="preserve">If VS fails to refund the Cash Consideration within the above stipulated time, VS shall refund to LET the Cash Consideration together with interest for late payment at 8% per annum, calculated on a daily </t>
  </si>
  <si>
    <t>basis on the outstanding amount for the period of default.</t>
  </si>
  <si>
    <t xml:space="preserve"> LET is also entitled to enforce the guarantee given and executed in its favour by Mr Lim Een Hong, who is a director and substantial shareholder of VS (“Director’s Guarantee”), guaranteeing the </t>
  </si>
  <si>
    <t xml:space="preserve"> immediate refund and repayment of the Cash Consideration together with all interests attaching thereto (if any). VS shall procure the execution by Mr Lim Een Hong of the Director’s Guarantee.</t>
  </si>
  <si>
    <t xml:space="preserve"> within seven (7) days from the date of VS’s receipt of a written demand from LET for such refund in the event of:</t>
  </si>
  <si>
    <t xml:space="preserve"> The Consideration shall be reduced proportionately with the reduction in the equity interest in ESB to be acquired by LET.  The Cash Consideration shall be refunded by VS to LET free  of interest</t>
  </si>
  <si>
    <t xml:space="preserve">Actual listing expenses amounted to RM1.821 million, whereby the excess over the budgeted amount was expensed against the original allocation for working capital as disclosed in the Company's listing </t>
  </si>
  <si>
    <t>prospectus.</t>
  </si>
  <si>
    <t>and network of distribution channels in Malaysia, which will bring positive benefits to the Company.</t>
  </si>
  <si>
    <t>NET DECREASE IN CASH AND CASH EQUIVALENTS</t>
  </si>
  <si>
    <t xml:space="preserve">ESB was incorporated in Malaysia.  Its subsidiaries are principally involved in the provision of information technology learning and its related activities to primary schools and kindergarten.  Its services </t>
  </si>
  <si>
    <t xml:space="preserve">have been established since 1984.  The ESB Group has an established distribution channels of over 200 schools in Malaysia.  Given such extensive network of schools and the complementary nature </t>
  </si>
  <si>
    <t>of the educational services provided by the ESB group of companies, the Proposed Acquisition presents a good opportunity for the LET Group to expand its present customer base.    </t>
  </si>
  <si>
    <t xml:space="preserve">On 16 September 2008, LET has entered into a conditional Share Sale Agreement (“SSA”) with Victory Solutions (M) Sdn Bhd (“VS”) for the proposed acquisition of up to 80% (and subject to a </t>
  </si>
  <si>
    <t xml:space="preserve">minimum of 70%) of the equity interest in Eduspec Sdn Bhd (“ESB”) (“Proposed Acquisition”). </t>
  </si>
  <si>
    <t xml:space="preserve">by the Vendors and PAC upon the issuance of such LET Shares.  Following this, the Vendors and PAC propose to seek an exemption under Practice Note 2.9.1 of the Code from the Securities </t>
  </si>
  <si>
    <t>Commission (“SC”) from having to undertake the aforesaid mandatory general offer (“Proposed GO Exemption”).</t>
  </si>
  <si>
    <t>To facilitate the Proposed Acquisition, LET also proposes to increase LET’s existing authorised share capital from RM25,000,000 comprising 250,000,000 LET Shares to RM50,000,000 comprising</t>
  </si>
  <si>
    <t xml:space="preserve">which is still on going. These factors raise substantial doubt that the Group and the Company will be able to continue as going concerns. As disclosed in Note 25 to the financial statements, the Company </t>
  </si>
  <si>
    <t xml:space="preserve">has undertaken a proposed acquisition of a group of companies. The ability of the Group and the Company to continue as going concerns is dependent on the timely and successful implementation of the </t>
  </si>
  <si>
    <t xml:space="preserve">proposed acquisition and the ability of the proposed acquired entities to contribute positively to the profitability and the cash flows of the Group and being able to successfully defend the said winding-up </t>
  </si>
  <si>
    <t xml:space="preserve">petition. The financial statements of the Group and of the Company do not include any adjustment relating to the amounts and classification of assets and liabilities that might be necessary should the Group </t>
  </si>
  <si>
    <t xml:space="preserve">and the Company be unable to continue as going concerns. </t>
  </si>
  <si>
    <t>Net Loss for the financial period (RM'000)</t>
  </si>
  <si>
    <t>Basic loss per share (sen)</t>
  </si>
  <si>
    <t>RM10.941 million as at 31 March 2007 for working capital purposes and the proposed extension of time for the utilisation of Proceeds till financial year ending 30 April 2009.</t>
  </si>
  <si>
    <t>-</t>
  </si>
  <si>
    <t>%</t>
  </si>
  <si>
    <t xml:space="preserve">Unutilised </t>
  </si>
  <si>
    <t xml:space="preserve">Amount </t>
  </si>
  <si>
    <t>On 31 October 2007, the shareholders approved the proposals at an extraordinary general meeting (EGM).</t>
  </si>
  <si>
    <t>shares. Therefore, no adjustment in the form of an increase in the number of shares was made in calculating the potential dilution of its earnings/(loss) per share.</t>
  </si>
  <si>
    <t xml:space="preserve">The Securities Commission ("SC") via its letter dated 11 May 2007 granted its approval for the Proposed Revision to the Utilisation of Proceeds to use the unutilised balance of the Proceeds, amounting to </t>
  </si>
  <si>
    <t xml:space="preserve">The Company raised RM15.275 million gross proceeds from its Initial Public Offering ("IPO") in connection with its listing on the MESDAQ market of Bursa Malaysia Securities Berhad </t>
  </si>
  <si>
    <t xml:space="preserve"> is subject to tax rate of 25%. </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</si>
  <si>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</si>
  <si>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</si>
  <si>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The Group has no dilution in its earnings/(loss) per ordinary share in the current quarter/year-to-date and preceding year corresponding quarter/period as there are no dilutive potential ordinary</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</si>
  <si>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</si>
  <si>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</si>
  <si>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</si>
  <si>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</si>
  <si>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</si>
  <si>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</si>
  <si>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</si>
  <si>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</si>
  <si>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</si>
  <si>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</si>
  <si>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</si>
  <si>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</si>
  <si>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</si>
  <si>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</si>
  <si>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</si>
  <si>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</si>
  <si>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</si>
  <si>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</si>
  <si>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</si>
  <si>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</si>
  <si>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</si>
  <si>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</si>
  <si>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</si>
  <si>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</si>
  <si>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Total</t>
  </si>
  <si>
    <t>CASH FLOWS FROM OPERATING ACTIVITIES</t>
  </si>
  <si>
    <t>Adjustments for:</t>
  </si>
  <si>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</si>
  <si>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</si>
  <si>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</si>
  <si>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</si>
  <si>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</si>
  <si>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</si>
  <si>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</si>
  <si>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</si>
  <si>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</si>
  <si>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</si>
  <si>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</si>
  <si>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</si>
  <si>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</si>
  <si>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</si>
  <si>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</si>
  <si>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</si>
  <si>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</si>
  <si>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</si>
  <si>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</si>
  <si>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</si>
  <si>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</si>
  <si>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</si>
  <si>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</si>
  <si>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</si>
  <si>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</si>
  <si>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</si>
  <si>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</si>
  <si>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</si>
  <si>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</si>
  <si>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</si>
  <si>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</si>
  <si>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</si>
  <si>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</si>
  <si>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</si>
  <si>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</si>
  <si>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</si>
  <si>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</si>
  <si>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</si>
  <si>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</si>
  <si>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</si>
  <si>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</si>
  <si>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</si>
  <si>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</si>
  <si>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</si>
  <si>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</si>
  <si>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</si>
  <si>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</si>
  <si>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</si>
  <si>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</si>
  <si>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</si>
  <si>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</si>
  <si>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</si>
  <si>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</si>
  <si>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</si>
  <si>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</si>
  <si>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</si>
  <si>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</si>
  <si>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</si>
  <si>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</si>
  <si>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</si>
  <si>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income</t>
  </si>
  <si>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</si>
  <si>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</si>
  <si>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</si>
  <si>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</si>
  <si>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 xml:space="preserve">  </t>
  </si>
  <si>
    <t>LITESPEED EDUCATION TECHNOLOGIES BERHAD</t>
  </si>
  <si>
    <t>Financial income</t>
  </si>
  <si>
    <t>There were no capital commitments as at the date of this announcement.</t>
  </si>
  <si>
    <t>Share Premium</t>
  </si>
  <si>
    <t>Other reserves</t>
  </si>
  <si>
    <t>Development costs</t>
  </si>
  <si>
    <t>Fixed deposits</t>
  </si>
  <si>
    <t>Share premium</t>
  </si>
  <si>
    <t>Depreciation of  plant and equipment</t>
  </si>
  <si>
    <t>Amortisation of development cost</t>
  </si>
  <si>
    <t>Interest received</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</si>
  <si>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</si>
  <si>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</si>
  <si>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</si>
  <si>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</si>
  <si>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</si>
  <si>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</si>
  <si>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</si>
  <si>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</si>
  <si>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</si>
  <si>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</si>
  <si>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</si>
  <si>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</si>
  <si>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</si>
  <si>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Financial data by geographical segment for the Group : -</t>
  </si>
  <si>
    <t>Malaysia</t>
  </si>
  <si>
    <t>Singapore</t>
  </si>
  <si>
    <t>CURRENT YEAR TO DATE</t>
  </si>
  <si>
    <t>Current Year To Date</t>
  </si>
  <si>
    <t xml:space="preserve">Sales </t>
  </si>
  <si>
    <t>(a) Status of corporate proposals</t>
  </si>
  <si>
    <t>(b) Status of utilisation of listing proceeds</t>
  </si>
  <si>
    <t>Description</t>
  </si>
  <si>
    <t>Utilisation</t>
  </si>
  <si>
    <t xml:space="preserve">Actual </t>
  </si>
  <si>
    <t>RM '000</t>
  </si>
  <si>
    <t>(i)</t>
  </si>
  <si>
    <t>Regional offices set-up</t>
  </si>
  <si>
    <t>(ii)</t>
  </si>
  <si>
    <t>R&amp;D expenditure</t>
  </si>
  <si>
    <t>(iii)</t>
  </si>
  <si>
    <t>(iv)</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</si>
  <si>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</si>
  <si>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</si>
  <si>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</si>
  <si>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</si>
  <si>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</si>
  <si>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</si>
  <si>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Current Year Quarter</t>
  </si>
  <si>
    <t xml:space="preserve">Preceding Year </t>
  </si>
  <si>
    <t>Corresponding Quarter</t>
  </si>
  <si>
    <t xml:space="preserve">                    Individual Quarter</t>
  </si>
  <si>
    <t xml:space="preserve">           Cumulative Quarter</t>
  </si>
  <si>
    <t>(Unaudited)</t>
  </si>
  <si>
    <t>(Audited)</t>
  </si>
  <si>
    <t>based on weighted average number of ordinary shares of 138,000,000 shares in issue during the period.</t>
  </si>
  <si>
    <t>Other income</t>
  </si>
  <si>
    <t>Other expenses</t>
  </si>
  <si>
    <t>Attributable to :</t>
  </si>
  <si>
    <t>Equity holders of the parent</t>
  </si>
  <si>
    <t>EXPLANATORY NOTES PURSUANT TO APPENDIX 9B OF THE LISTING REQUIREMENTS OF BURSA MALAYSIA SECURITIES BERHAD FOR THE MESDAQ MARKET</t>
  </si>
  <si>
    <t>The interim financial statements have been prepared under the historical cost convention.</t>
  </si>
  <si>
    <t>Working capital *</t>
  </si>
  <si>
    <t>Estimated listing expenses *</t>
  </si>
  <si>
    <t>Less : Taxation</t>
  </si>
  <si>
    <t>Loss before taxation for the period</t>
  </si>
  <si>
    <t xml:space="preserve">Basic earnings/(loss) per share is calculated by dividing the net profit for the period by the weighted average number of ordinary shares in issue during the period. </t>
  </si>
  <si>
    <t>For the fourth quarter ended 30 April 2009 ("Q4"), LET Group recorded a consolidated revenue of RM0.674 million, representing a increase of 25.51% as compared to RM0.537 million achieved in the corresponding quarter in the preceding year. The increase was mainly due to the increase in E-learning revenue generated from the Company's wholly-owned subsidiary.</t>
  </si>
  <si>
    <t xml:space="preserve">For the twelve month period ended 30 April 2009 (“YE2009”), LET Group recorded lower revenue of approximately RM2.716 million, or a decline of about 35.96% as compared to the same period in </t>
  </si>
  <si>
    <t xml:space="preserve">the preceding year. The Group's Singapore operations continued to provide the majority of sales, accounting for approximately RM2.707 million of YE2009 revenue, through ongoing contracts with </t>
  </si>
  <si>
    <t>For the fourth quarter ended 30 April 2009 ("Q4"), LET Group recorded a lower consolidated revenue of RM0.674 million, representing an decrease of 0.44% as compared to RM0.677 million achieved in the immediate preceding quarter ended 31 January 2009. The decrease in revenue was mainly due to the decrease in E-learning revenue generated by the Company's wholly-owned subsidiary.</t>
  </si>
  <si>
    <t>Current tax expense</t>
  </si>
  <si>
    <t>As the current year pioneer losses cannot be offset against the interest income, there was a current tax expense on the interest income earned  in the current year  which</t>
  </si>
  <si>
    <t>Overprovision of tax in prior years</t>
  </si>
  <si>
    <t>The overprovision of tax was in respect of tax refund to the subsidiary company.</t>
  </si>
  <si>
    <t>Basic earnings/(loss) per share</t>
  </si>
  <si>
    <t>Earnings/(loss) per share</t>
  </si>
  <si>
    <t>Net assets per share attributable to ordinary equity holders of the parent (sen)</t>
  </si>
  <si>
    <t>Fixed deposits with a licenced bank</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</si>
  <si>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</si>
  <si>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</si>
  <si>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</si>
  <si>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</si>
  <si>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</si>
  <si>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</si>
  <si>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</si>
  <si>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</si>
  <si>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</si>
  <si>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</si>
  <si>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</si>
  <si>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</si>
  <si>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Profit forecast,  profit guarantee and internal targets</t>
  </si>
  <si>
    <t>No dividends have been declared in respect of the financial period under review and the financial year to date.</t>
  </si>
  <si>
    <t>FYE 2007</t>
  </si>
  <si>
    <t>FYE 2006</t>
  </si>
  <si>
    <t xml:space="preserve">Note : * </t>
  </si>
  <si>
    <t>Diluted earnings/(loss) per share</t>
  </si>
  <si>
    <t>Loss for the year</t>
  </si>
  <si>
    <t>Net loss for the year</t>
  </si>
  <si>
    <t>i)</t>
  </si>
  <si>
    <t>ii)</t>
  </si>
  <si>
    <t xml:space="preserve">(i) that the Company is unable to pay its debts as they fall due; </t>
  </si>
  <si>
    <t xml:space="preserve">(ii) that the affairs of the Company have not been conducted fairly or justly; and </t>
  </si>
  <si>
    <t xml:space="preserve">(iii) that it is, in all circumstances of the case, just and equitable that the Company be wound-up by the Court. </t>
  </si>
  <si>
    <t>On 12 June 2007, the Company was served an unsealed copy of a winding-up petition filed at the High Court of Malaya at Kuala Lumpur on 11 June 2007.</t>
  </si>
  <si>
    <t>WINDING-UP PETITION-Wan Hamimie Ariff &amp; 2 Others vs. Litespeed Education Technologies Berhad</t>
  </si>
  <si>
    <t xml:space="preserve"> following reasons: </t>
  </si>
  <si>
    <t>The Petitioners, namely Wan Hamimie Bt Ariff, Dr. Syed Ibrahim Bin Mohd. Ismail and Mokhtar Bin Ahmad who are shareholders of the Company sought the winding-up of the Company  for the</t>
  </si>
  <si>
    <t>Loss for the period</t>
  </si>
  <si>
    <t>Loss per share attributable to equity holders of the parent (Sen) :</t>
  </si>
  <si>
    <t>Balance as at 1 May 2007</t>
  </si>
  <si>
    <t xml:space="preserve">Intended Timeframe for </t>
  </si>
  <si>
    <t>the business is not subjected to any material seasonal and cyclical factors.</t>
  </si>
  <si>
    <t>The sealed copy of the winding-up petition was subsequently served on 27 June 2007 and it was fixed for hearing on 27 September 2007.</t>
  </si>
  <si>
    <t>NA</t>
  </si>
  <si>
    <t xml:space="preserve">Revised </t>
  </si>
  <si>
    <t xml:space="preserve">per EGM circular </t>
  </si>
  <si>
    <t>FYE 2009</t>
  </si>
  <si>
    <t>per EGM circular</t>
  </si>
  <si>
    <t>The interim financial statements are unaudited and have been prepared in compliance with FRS 134: "Interim Financial Reporting" and Rule 9.22 (2) and Appendix 9B of the Listing Requirements of Bursa Malaysia Securities Berhad for the MESDAQ Market.</t>
  </si>
  <si>
    <t xml:space="preserve">Save for the Singapore E-learning market whose renewal/award of contracts typically corresponds to the end and the beginning of the academic year from November to February, the  rest of </t>
  </si>
  <si>
    <t>There was no issuance, cancellation, repurchase, resale and repayment of debt and equity securities for the current financial quarter.</t>
  </si>
  <si>
    <t>Segmental revenue and results in geographical areas of the Group for the current quarter and year to date are as follows : -</t>
  </si>
  <si>
    <t>Net loss for the period is determined after allocation of operating expenses and taxation to each geographical segment.</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</si>
  <si>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</si>
  <si>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</si>
  <si>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The Company was accorded Multimedia Super Corridor (MSC) status by the Multimedia Development Corporation Sdn Bhd on 11 August 2004 and, in connection  therewith, was awarded  the</t>
  </si>
  <si>
    <t>On 27 April 2007, LET announced the following proposals :-</t>
  </si>
  <si>
    <t>Proposed Revision to the Utilisation of Proceeds as LET intends to use the unutilised balance of the Proceeds, amounting to RM10.941 million as at 31 March 2007, for working capital purposes.</t>
  </si>
  <si>
    <t xml:space="preserve">in November 2005. These proceeds together with the RM5.275 million proceeds raised from a rights issue totalled RM20.55 million ("Proceeds"). </t>
  </si>
  <si>
    <t>Proposed extension of time for the utilisation of Proceeds in line with the Proposed Revision to the Utilisation of Proceeds (if required).</t>
  </si>
  <si>
    <t>Accumulated losses</t>
  </si>
  <si>
    <t>Saved as disclosed above, there were no outstanding corporate proposals announced but not completed within 7 days before the date of issue of this report.</t>
  </si>
  <si>
    <t>An affidavit-in-opposition to the winding-up petition was filed into the High Court and served on the petitioners' solicitor on 19 September 2007. The High Court of Malaya granted an adjournment of</t>
  </si>
  <si>
    <t xml:space="preserve"> the hearing of the petition on 27 September 2007 and fixed the petition for mention on 17 January 2008. The respective solicitors for the Company and the Petitioners appeared on behalf of the parties </t>
  </si>
  <si>
    <t>on the mention date.</t>
  </si>
  <si>
    <t>30/04/2008</t>
  </si>
  <si>
    <t>Net Loss for the Period</t>
  </si>
  <si>
    <t>Loss before taxation</t>
  </si>
  <si>
    <t>Loss from operations</t>
  </si>
  <si>
    <t>Purchase of plant and equipment</t>
  </si>
  <si>
    <t xml:space="preserve">The High Court of Malaya fixed the matter for hearing on 17 June 2008 and the parties are required to finalise their respective affidavits before the hearing date. The hearing was subsequently </t>
  </si>
  <si>
    <t>Company No. 646756-X</t>
  </si>
  <si>
    <t>(“Proposed Acquisition”).</t>
  </si>
  <si>
    <t xml:space="preserve"> in respect of Eduspec Group.</t>
  </si>
  <si>
    <t>The Proposed Acquisition shall take place upon such terms and price to be agreed upon by the parties to the MOU, subject to a complete legal and financial due diligence inspection being carried  out</t>
  </si>
  <si>
    <t xml:space="preserve"> provision of information technology learning to primary schools and kindergarten and its related activities (collectively hereinafter referred to as "Eduspec Group"). </t>
  </si>
  <si>
    <t>The Company has fully utilised its proceeds as at 30 April 2009. The details of the revision to the utilisation of the Proceeds as at 30 April 2009 are as follows : -</t>
  </si>
  <si>
    <t>With the Proposed Acquisition, the Company will be able to benefit immediately in terms of earnings contribution from the Eduspec Group.  The Eduspec Group has in place an established brand name</t>
  </si>
  <si>
    <t>Audited Financial Statements of Litespeed Education Technologies Berhad for the year ended 30 April 2008)</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</si>
</sst>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 numFmtId="215" formatCode="#,##0.00000"/>
  </numFmts>
  <fonts count="2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u val="single"/>
      <sz val="10"/>
      <name val="Arial Narrow"/>
      <family val="2"/>
    </font>
    <font>
      <u val="singleAccounting"/>
      <sz val="10"/>
      <name val="Arial Narrow"/>
      <family val="2"/>
    </font>
    <font>
      <sz val="10"/>
      <color indexed="48"/>
      <name val="Arial Narrow"/>
      <family val="2"/>
    </font>
    <font>
      <u val="single"/>
      <sz val="10"/>
      <color indexed="8"/>
      <name val="Arial Narrow"/>
      <family val="2"/>
    </font>
    <font>
      <sz val="10"/>
      <color indexed="8"/>
      <name val="Arial Narrow"/>
      <family val="2"/>
    </font>
    <font>
      <sz val="10"/>
      <name val="Helv"/>
      <family val="2"/>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s>
  <cellStyleXfs count="23">
    <xf numFmtId="0" fontId="1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2" fillId="0" borderId="0" xfId="0" applyFont="1" applyBorder="1" applyAlignment="1">
      <alignment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Alignment="1">
      <alignment/>
    </xf>
    <xf numFmtId="187"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87" fontId="0" fillId="0" borderId="0" xfId="15" applyNumberFormat="1" applyFont="1" applyAlignment="1">
      <alignment/>
    </xf>
    <xf numFmtId="0" fontId="0" fillId="0" borderId="0" xfId="0" applyFont="1" applyBorder="1" applyAlignment="1">
      <alignment/>
    </xf>
    <xf numFmtId="0" fontId="0" fillId="0" borderId="0" xfId="0" applyFont="1" applyFill="1" applyAlignment="1">
      <alignment/>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Alignment="1">
      <alignment horizontal="center" vertical="top"/>
    </xf>
    <xf numFmtId="0" fontId="0" fillId="0" borderId="0" xfId="0" applyFont="1" applyBorder="1" applyAlignment="1">
      <alignment horizontal="center"/>
    </xf>
    <xf numFmtId="0" fontId="6" fillId="0" borderId="0" xfId="0" applyFont="1" applyAlignment="1">
      <alignment vertical="center"/>
    </xf>
    <xf numFmtId="43" fontId="0" fillId="0" borderId="0" xfId="0" applyNumberFormat="1" applyFont="1" applyAlignment="1">
      <alignment/>
    </xf>
    <xf numFmtId="187" fontId="0" fillId="0" borderId="0" xfId="0" applyNumberFormat="1" applyFont="1" applyAlignment="1">
      <alignment/>
    </xf>
    <xf numFmtId="0" fontId="1" fillId="0" borderId="0" xfId="0" applyFont="1" applyFill="1" applyAlignment="1">
      <alignment horizontal="center"/>
    </xf>
    <xf numFmtId="0" fontId="10" fillId="0" borderId="0" xfId="0" applyFont="1" applyAlignment="1">
      <alignment horizontal="justify" vertical="top"/>
    </xf>
    <xf numFmtId="0" fontId="0" fillId="0" borderId="0" xfId="0" applyFont="1" applyAlignment="1">
      <alignment horizontal="left"/>
    </xf>
    <xf numFmtId="0" fontId="10"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1" fillId="0" borderId="0" xfId="19" applyNumberFormat="1" applyFont="1" applyFill="1" applyBorder="1" applyAlignment="1" applyProtection="1">
      <alignment horizontal="left" indent="1"/>
      <protection locked="0"/>
    </xf>
    <xf numFmtId="0" fontId="13" fillId="0" borderId="0" xfId="0" applyFont="1" applyBorder="1" applyAlignment="1">
      <alignment vertical="center"/>
    </xf>
    <xf numFmtId="187"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1" xfId="0" applyFont="1" applyFill="1" applyBorder="1" applyAlignment="1">
      <alignment horizontal="center"/>
    </xf>
    <xf numFmtId="43" fontId="0" fillId="0" borderId="0" xfId="15" applyFont="1" applyAlignment="1">
      <alignment/>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41" fontId="0" fillId="0" borderId="0" xfId="0" applyNumberFormat="1" applyFont="1" applyBorder="1" applyAlignment="1">
      <alignment vertical="center"/>
    </xf>
    <xf numFmtId="0" fontId="1" fillId="0" borderId="0" xfId="0" applyFont="1" applyFill="1" applyAlignment="1">
      <alignment horizontal="center" vertical="top"/>
    </xf>
    <xf numFmtId="187" fontId="0" fillId="0" borderId="0" xfId="15" applyNumberFormat="1" applyFont="1" applyFill="1" applyAlignment="1">
      <alignment/>
    </xf>
    <xf numFmtId="187"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87"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justify" vertical="top" wrapText="1"/>
    </xf>
    <xf numFmtId="37" fontId="0" fillId="0" borderId="0" xfId="0" applyNumberFormat="1" applyFont="1" applyFill="1" applyAlignment="1">
      <alignment/>
    </xf>
    <xf numFmtId="0" fontId="0" fillId="0" borderId="1" xfId="0" applyFont="1" applyBorder="1" applyAlignment="1">
      <alignment/>
    </xf>
    <xf numFmtId="0" fontId="1" fillId="0" borderId="0" xfId="0" applyFont="1" applyFill="1" applyAlignment="1">
      <alignment vertical="top"/>
    </xf>
    <xf numFmtId="0" fontId="1" fillId="0" borderId="2"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0" fontId="0" fillId="0" borderId="0" xfId="0" applyFont="1" applyFill="1" applyBorder="1" applyAlignment="1">
      <alignment vertical="top"/>
    </xf>
    <xf numFmtId="0" fontId="7"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0" borderId="0" xfId="0" applyFont="1" applyFill="1" applyBorder="1" applyAlignment="1">
      <alignment horizontal="justify" vertical="justify" wrapText="1"/>
    </xf>
    <xf numFmtId="0" fontId="1" fillId="0" borderId="0" xfId="0" applyFont="1" applyFill="1" applyAlignment="1">
      <alignment/>
    </xf>
    <xf numFmtId="0" fontId="0" fillId="0" borderId="1" xfId="0" applyFont="1" applyFill="1" applyBorder="1" applyAlignment="1">
      <alignment/>
    </xf>
    <xf numFmtId="0" fontId="1" fillId="0" borderId="1" xfId="0" applyFont="1" applyFill="1" applyBorder="1" applyAlignment="1" quotePrefix="1">
      <alignment horizontal="center"/>
    </xf>
    <xf numFmtId="0" fontId="0" fillId="0" borderId="0" xfId="0" applyAlignment="1">
      <alignment horizontal="justify" vertical="top" wrapText="1"/>
    </xf>
    <xf numFmtId="0" fontId="0" fillId="0" borderId="0" xfId="0" applyFont="1" applyFill="1" applyAlignment="1">
      <alignment horizontal="left"/>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4" fillId="0" borderId="0" xfId="0" applyFont="1" applyFill="1" applyAlignment="1">
      <alignment/>
    </xf>
    <xf numFmtId="38" fontId="0" fillId="0" borderId="0" xfId="0" applyNumberFormat="1" applyFont="1" applyFill="1" applyBorder="1" applyAlignment="1">
      <alignment/>
    </xf>
    <xf numFmtId="0" fontId="0" fillId="0" borderId="0" xfId="0" applyFill="1" applyAlignment="1">
      <alignment/>
    </xf>
    <xf numFmtId="38" fontId="0" fillId="0" borderId="1" xfId="0" applyNumberFormat="1" applyFont="1" applyFill="1" applyBorder="1" applyAlignment="1">
      <alignment/>
    </xf>
    <xf numFmtId="0" fontId="0" fillId="0" borderId="0" xfId="0" applyFill="1" applyBorder="1" applyAlignment="1">
      <alignment/>
    </xf>
    <xf numFmtId="38" fontId="0" fillId="0" borderId="2" xfId="0" applyNumberFormat="1" applyFont="1" applyFill="1" applyBorder="1" applyAlignment="1">
      <alignment/>
    </xf>
    <xf numFmtId="0" fontId="0" fillId="0" borderId="0" xfId="0" applyFont="1" applyFill="1" applyBorder="1" applyAlignment="1">
      <alignment horizontal="left" vertical="center"/>
    </xf>
    <xf numFmtId="41" fontId="0" fillId="0" borderId="0" xfId="0" applyFont="1" applyFill="1" applyAlignment="1">
      <alignment/>
    </xf>
    <xf numFmtId="43" fontId="10" fillId="0" borderId="0" xfId="0" applyNumberFormat="1" applyFont="1" applyFill="1" applyBorder="1" applyAlignment="1">
      <alignment horizontal="left" vertical="top"/>
    </xf>
    <xf numFmtId="200"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187" fontId="0" fillId="0" borderId="0" xfId="0" applyNumberFormat="1" applyFont="1" applyFill="1" applyBorder="1" applyAlignment="1">
      <alignment/>
    </xf>
    <xf numFmtId="187" fontId="0" fillId="0" borderId="3" xfId="15" applyNumberFormat="1" applyFont="1" applyFill="1" applyBorder="1" applyAlignment="1">
      <alignment/>
    </xf>
    <xf numFmtId="187" fontId="0" fillId="0" borderId="4" xfId="15" applyNumberFormat="1" applyFont="1" applyFill="1" applyBorder="1" applyAlignment="1">
      <alignment/>
    </xf>
    <xf numFmtId="41" fontId="1" fillId="0" borderId="0" xfId="0" applyFont="1" applyFill="1" applyAlignment="1">
      <alignment/>
    </xf>
    <xf numFmtId="41" fontId="15" fillId="0" borderId="0" xfId="0" applyFont="1" applyFill="1" applyAlignment="1">
      <alignment/>
    </xf>
    <xf numFmtId="0" fontId="1" fillId="0" borderId="0" xfId="0" applyFont="1" applyFill="1" applyBorder="1" applyAlignment="1" quotePrefix="1">
      <alignment horizontal="center"/>
    </xf>
    <xf numFmtId="0" fontId="1" fillId="0" borderId="0" xfId="0" applyFont="1" applyFill="1" applyBorder="1" applyAlignment="1">
      <alignment horizontal="right" vertical="center"/>
    </xf>
    <xf numFmtId="187" fontId="0" fillId="0" borderId="1" xfId="0" applyNumberFormat="1" applyFont="1" applyFill="1" applyBorder="1" applyAlignment="1">
      <alignment/>
    </xf>
    <xf numFmtId="187" fontId="0" fillId="0" borderId="0" xfId="15" applyNumberFormat="1" applyFont="1" applyFill="1" applyAlignment="1">
      <alignment horizontal="center"/>
    </xf>
    <xf numFmtId="187" fontId="0" fillId="0" borderId="5" xfId="15" applyNumberFormat="1" applyFont="1" applyFill="1" applyBorder="1" applyAlignment="1">
      <alignment horizontal="center" vertical="center"/>
    </xf>
    <xf numFmtId="187" fontId="0" fillId="0" borderId="3" xfId="15"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37" fontId="0" fillId="0" borderId="3" xfId="15" applyNumberFormat="1" applyFont="1" applyFill="1" applyBorder="1" applyAlignment="1">
      <alignment horizontal="right"/>
    </xf>
    <xf numFmtId="37" fontId="0" fillId="0" borderId="4" xfId="15" applyNumberFormat="1" applyFont="1" applyFill="1" applyBorder="1" applyAlignment="1">
      <alignment/>
    </xf>
    <xf numFmtId="0" fontId="1" fillId="0" borderId="0" xfId="0" applyFont="1" applyFill="1" applyAlignment="1">
      <alignment horizontal="left"/>
    </xf>
    <xf numFmtId="0" fontId="1" fillId="0" borderId="0" xfId="0" applyFont="1" applyFill="1" applyBorder="1" applyAlignment="1" quotePrefix="1">
      <alignment horizontal="center" vertical="center" wrapText="1"/>
    </xf>
    <xf numFmtId="0" fontId="1" fillId="0" borderId="0" xfId="0" applyFont="1" applyAlignment="1" quotePrefix="1">
      <alignment/>
    </xf>
    <xf numFmtId="39" fontId="0" fillId="0" borderId="0" xfId="15" applyNumberFormat="1" applyFont="1" applyFill="1" applyAlignment="1">
      <alignment horizontal="right"/>
    </xf>
    <xf numFmtId="0" fontId="1" fillId="0" borderId="0" xfId="0" applyFont="1" applyFill="1" applyBorder="1" applyAlignment="1" quotePrefix="1">
      <alignment horizontal="left" vertical="center" wrapText="1"/>
    </xf>
    <xf numFmtId="0" fontId="1" fillId="0" borderId="0" xfId="0" applyFont="1" applyAlignment="1">
      <alignment/>
    </xf>
    <xf numFmtId="38" fontId="0" fillId="0" borderId="0" xfId="0" applyNumberFormat="1" applyFont="1" applyFill="1" applyBorder="1" applyAlignment="1">
      <alignment horizontal="right"/>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vertical="top" wrapText="1"/>
    </xf>
    <xf numFmtId="41" fontId="0" fillId="0" borderId="3" xfId="0" applyFont="1" applyFill="1" applyBorder="1" applyAlignment="1">
      <alignment/>
    </xf>
    <xf numFmtId="0" fontId="0" fillId="0" borderId="0" xfId="0" applyFont="1" applyFill="1" applyBorder="1" applyAlignment="1">
      <alignment horizontal="center" vertical="center"/>
    </xf>
    <xf numFmtId="41" fontId="0" fillId="0" borderId="0" xfId="0" applyFont="1" applyFill="1" applyBorder="1" applyAlignment="1">
      <alignment/>
    </xf>
    <xf numFmtId="37" fontId="0" fillId="0" borderId="0" xfId="0" applyNumberFormat="1" applyFont="1" applyAlignment="1">
      <alignment/>
    </xf>
    <xf numFmtId="0" fontId="17" fillId="0" borderId="0" xfId="0" applyFont="1" applyFill="1" applyAlignment="1">
      <alignment/>
    </xf>
    <xf numFmtId="0" fontId="0" fillId="0" borderId="0" xfId="0" applyNumberFormat="1" applyFont="1" applyFill="1" applyAlignment="1">
      <alignment/>
    </xf>
    <xf numFmtId="0" fontId="1" fillId="0" borderId="1" xfId="0" applyFont="1" applyFill="1" applyBorder="1" applyAlignment="1">
      <alignment horizontal="center" vertical="top"/>
    </xf>
    <xf numFmtId="0" fontId="1" fillId="0" borderId="0" xfId="0" applyFont="1" applyFill="1" applyBorder="1" applyAlignment="1">
      <alignment vertical="top"/>
    </xf>
    <xf numFmtId="0" fontId="0" fillId="0" borderId="1" xfId="0" applyFont="1" applyFill="1" applyBorder="1" applyAlignment="1">
      <alignment vertical="top"/>
    </xf>
    <xf numFmtId="0" fontId="14" fillId="0" borderId="0" xfId="0" applyFont="1" applyFill="1" applyAlignment="1">
      <alignment vertical="top"/>
    </xf>
    <xf numFmtId="39" fontId="0" fillId="0" borderId="0" xfId="0" applyNumberFormat="1" applyFont="1" applyFill="1" applyAlignment="1">
      <alignment/>
    </xf>
    <xf numFmtId="40" fontId="0" fillId="0" borderId="0" xfId="0" applyNumberFormat="1" applyFont="1" applyFill="1" applyAlignment="1">
      <alignment/>
    </xf>
    <xf numFmtId="187" fontId="0" fillId="0" borderId="0" xfId="0" applyNumberFormat="1" applyAlignment="1">
      <alignment horizontal="justify" vertical="top" wrapText="1"/>
    </xf>
    <xf numFmtId="0" fontId="0" fillId="0" borderId="0" xfId="0" applyFont="1" applyFill="1" applyAlignment="1">
      <alignment horizontal="center" vertical="top"/>
    </xf>
    <xf numFmtId="38" fontId="0" fillId="0" borderId="0" xfId="0" applyNumberFormat="1" applyFont="1" applyFill="1" applyAlignment="1">
      <alignment horizontal="center"/>
    </xf>
    <xf numFmtId="3" fontId="0" fillId="0" borderId="0" xfId="0" applyNumberFormat="1" applyFont="1" applyFill="1" applyAlignment="1">
      <alignment horizontal="center"/>
    </xf>
    <xf numFmtId="0" fontId="1" fillId="0" borderId="0" xfId="0" applyFont="1" applyFill="1" applyBorder="1" applyAlignment="1">
      <alignment horizontal="center" vertical="top"/>
    </xf>
    <xf numFmtId="38" fontId="0" fillId="0" borderId="0" xfId="0" applyNumberFormat="1" applyFont="1" applyFill="1" applyAlignment="1">
      <alignment horizontal="center" vertical="top"/>
    </xf>
    <xf numFmtId="0" fontId="0" fillId="0" borderId="0" xfId="0" applyFont="1" applyFill="1" applyBorder="1" applyAlignment="1">
      <alignment horizontal="center" vertical="top"/>
    </xf>
    <xf numFmtId="38" fontId="0" fillId="0" borderId="0" xfId="0" applyNumberFormat="1" applyFont="1" applyFill="1" applyBorder="1" applyAlignment="1">
      <alignment horizontal="center" vertical="top"/>
    </xf>
    <xf numFmtId="38" fontId="1" fillId="0" borderId="6" xfId="0" applyNumberFormat="1" applyFont="1" applyFill="1" applyBorder="1" applyAlignment="1">
      <alignment vertical="top"/>
    </xf>
    <xf numFmtId="0" fontId="18" fillId="0" borderId="0" xfId="0" applyFont="1" applyAlignment="1">
      <alignment/>
    </xf>
    <xf numFmtId="0" fontId="1" fillId="0" borderId="0" xfId="0" applyFont="1" applyFill="1" applyBorder="1" applyAlignment="1">
      <alignment horizontal="right" vertical="top"/>
    </xf>
    <xf numFmtId="41" fontId="0" fillId="0" borderId="7" xfId="0" applyNumberFormat="1" applyFont="1" applyFill="1" applyBorder="1" applyAlignment="1">
      <alignment horizontal="center" vertical="center"/>
    </xf>
    <xf numFmtId="188" fontId="0" fillId="0" borderId="0" xfId="0" applyNumberFormat="1" applyFont="1" applyFill="1" applyBorder="1" applyAlignment="1">
      <alignment horizontal="center" vertical="center"/>
    </xf>
    <xf numFmtId="41" fontId="0" fillId="0" borderId="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37" fontId="0" fillId="0" borderId="7" xfId="15" applyNumberFormat="1" applyFont="1" applyFill="1" applyBorder="1" applyAlignment="1">
      <alignment horizontal="right" vertical="center"/>
    </xf>
    <xf numFmtId="41" fontId="0" fillId="0" borderId="6"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xf>
    <xf numFmtId="43" fontId="0" fillId="0" borderId="0" xfId="0" applyNumberFormat="1" applyFont="1" applyFill="1" applyBorder="1" applyAlignment="1">
      <alignment horizontal="center" vertical="center"/>
    </xf>
    <xf numFmtId="38" fontId="0" fillId="0" borderId="0" xfId="15" applyNumberFormat="1" applyFont="1" applyFill="1" applyBorder="1" applyAlignment="1">
      <alignment horizontal="right" vertical="center"/>
    </xf>
    <xf numFmtId="37" fontId="0" fillId="0" borderId="3" xfId="0" applyNumberFormat="1" applyFont="1" applyFill="1" applyBorder="1" applyAlignment="1">
      <alignment horizontal="right"/>
    </xf>
    <xf numFmtId="41" fontId="0" fillId="0" borderId="0" xfId="0" applyFont="1" applyFill="1" applyAlignment="1">
      <alignment horizontal="left"/>
    </xf>
    <xf numFmtId="14" fontId="1" fillId="0" borderId="1" xfId="0" applyNumberFormat="1" applyFont="1" applyFill="1" applyBorder="1" applyAlignment="1" quotePrefix="1">
      <alignment horizontal="center" vertical="center"/>
    </xf>
    <xf numFmtId="37" fontId="0" fillId="0" borderId="0" xfId="15" applyNumberFormat="1" applyFont="1" applyFill="1" applyBorder="1" applyAlignment="1">
      <alignment horizontal="right" vertical="center"/>
    </xf>
    <xf numFmtId="37" fontId="0" fillId="0" borderId="0" xfId="0" applyNumberFormat="1" applyFont="1" applyFill="1" applyBorder="1" applyAlignment="1">
      <alignment/>
    </xf>
    <xf numFmtId="38" fontId="0" fillId="0" borderId="0" xfId="0" applyNumberFormat="1" applyFill="1" applyAlignment="1">
      <alignment/>
    </xf>
    <xf numFmtId="38" fontId="0" fillId="0" borderId="0" xfId="0" applyNumberFormat="1" applyFont="1" applyFill="1" applyBorder="1" applyAlignment="1">
      <alignment horizontal="center"/>
    </xf>
    <xf numFmtId="187" fontId="0" fillId="0" borderId="1" xfId="15" applyNumberFormat="1" applyFont="1" applyFill="1" applyBorder="1" applyAlignment="1">
      <alignment horizontal="center"/>
    </xf>
    <xf numFmtId="38" fontId="0" fillId="0" borderId="1" xfId="0" applyNumberFormat="1" applyFont="1" applyFill="1" applyBorder="1" applyAlignment="1">
      <alignment horizontal="center"/>
    </xf>
    <xf numFmtId="187" fontId="0" fillId="0" borderId="1" xfId="15" applyNumberFormat="1" applyFont="1" applyFill="1" applyBorder="1" applyAlignment="1">
      <alignment/>
    </xf>
    <xf numFmtId="10" fontId="0" fillId="0" borderId="0" xfId="0" applyNumberFormat="1" applyFont="1" applyFill="1" applyAlignment="1">
      <alignment/>
    </xf>
    <xf numFmtId="10" fontId="0" fillId="0" borderId="0" xfId="0" applyNumberFormat="1" applyFont="1" applyBorder="1" applyAlignment="1">
      <alignment/>
    </xf>
    <xf numFmtId="3" fontId="1" fillId="0" borderId="6" xfId="0" applyNumberFormat="1" applyFont="1" applyFill="1" applyBorder="1" applyAlignment="1">
      <alignment horizontal="center"/>
    </xf>
    <xf numFmtId="0" fontId="18" fillId="0" borderId="0" xfId="0" applyFont="1" applyFill="1" applyAlignment="1">
      <alignment/>
    </xf>
    <xf numFmtId="0" fontId="14" fillId="0" borderId="0" xfId="0" applyFont="1" applyAlignment="1">
      <alignment/>
    </xf>
    <xf numFmtId="0" fontId="14" fillId="0" borderId="0" xfId="0" applyFont="1" applyFill="1" applyAlignment="1">
      <alignment horizontal="justify" vertical="top"/>
    </xf>
    <xf numFmtId="43" fontId="0" fillId="0" borderId="0" xfId="15" applyFont="1" applyFill="1" applyAlignment="1">
      <alignment/>
    </xf>
    <xf numFmtId="43" fontId="0" fillId="0" borderId="0" xfId="15" applyFont="1" applyFill="1" applyBorder="1" applyAlignment="1">
      <alignment horizontal="center" vertical="center"/>
    </xf>
    <xf numFmtId="43" fontId="10" fillId="0" borderId="0" xfId="0" applyNumberFormat="1" applyFont="1" applyFill="1" applyBorder="1" applyAlignment="1">
      <alignment horizontal="right" vertical="top"/>
    </xf>
    <xf numFmtId="0" fontId="0" fillId="0" borderId="3" xfId="0" applyFont="1" applyFill="1" applyBorder="1" applyAlignment="1">
      <alignment/>
    </xf>
    <xf numFmtId="37" fontId="0" fillId="0" borderId="0" xfId="0" applyNumberFormat="1" applyFont="1" applyFill="1" applyBorder="1" applyAlignment="1">
      <alignment horizontal="right"/>
    </xf>
    <xf numFmtId="214" fontId="1" fillId="0" borderId="0" xfId="0" applyNumberFormat="1" applyFont="1" applyFill="1" applyBorder="1" applyAlignment="1">
      <alignment horizontal="center" vertical="center"/>
    </xf>
    <xf numFmtId="38" fontId="0" fillId="0" borderId="0" xfId="0" applyNumberFormat="1" applyFill="1" applyAlignment="1">
      <alignment horizontal="center"/>
    </xf>
    <xf numFmtId="38" fontId="0" fillId="0" borderId="0" xfId="0" applyNumberFormat="1" applyFill="1" applyBorder="1" applyAlignment="1">
      <alignment horizontal="center"/>
    </xf>
    <xf numFmtId="38" fontId="0" fillId="0" borderId="0" xfId="0" applyNumberFormat="1" applyFill="1" applyBorder="1" applyAlignment="1">
      <alignment/>
    </xf>
    <xf numFmtId="2" fontId="0" fillId="0" borderId="0" xfId="0" applyNumberFormat="1" applyFont="1" applyFill="1" applyBorder="1" applyAlignment="1">
      <alignment horizontal="center" vertical="top"/>
    </xf>
    <xf numFmtId="40" fontId="0" fillId="0" borderId="0" xfId="0" applyNumberFormat="1" applyFont="1" applyFill="1" applyBorder="1" applyAlignment="1">
      <alignment horizontal="center" vertical="top"/>
    </xf>
    <xf numFmtId="2" fontId="0" fillId="0" borderId="6" xfId="0" applyNumberFormat="1" applyFont="1" applyFill="1" applyBorder="1" applyAlignment="1">
      <alignment horizontal="center" vertical="top"/>
    </xf>
    <xf numFmtId="40" fontId="0" fillId="0" borderId="6" xfId="0" applyNumberFormat="1" applyFont="1" applyFill="1" applyBorder="1" applyAlignment="1">
      <alignment horizontal="center" vertical="top"/>
    </xf>
    <xf numFmtId="40" fontId="0" fillId="0" borderId="1" xfId="0" applyNumberFormat="1" applyFont="1" applyFill="1" applyBorder="1" applyAlignment="1">
      <alignment horizontal="center"/>
    </xf>
    <xf numFmtId="40" fontId="7" fillId="0" borderId="1" xfId="0" applyNumberFormat="1" applyFont="1" applyFill="1" applyBorder="1" applyAlignment="1">
      <alignment horizontal="center"/>
    </xf>
    <xf numFmtId="213" fontId="0" fillId="0" borderId="1" xfId="0" applyNumberFormat="1" applyFont="1" applyFill="1" applyBorder="1" applyAlignment="1">
      <alignment horizontal="center"/>
    </xf>
    <xf numFmtId="15" fontId="0" fillId="0" borderId="0" xfId="0" applyNumberFormat="1" applyFont="1" applyFill="1" applyAlignment="1" quotePrefix="1">
      <alignment horizontal="left"/>
    </xf>
    <xf numFmtId="10" fontId="0" fillId="0" borderId="0" xfId="0" applyNumberFormat="1" applyFont="1" applyAlignment="1">
      <alignment/>
    </xf>
    <xf numFmtId="10" fontId="0" fillId="0" borderId="0" xfId="0" applyNumberFormat="1" applyFont="1" applyFill="1" applyAlignment="1">
      <alignment horizontal="justify" vertical="top" wrapText="1"/>
    </xf>
    <xf numFmtId="0" fontId="1" fillId="0" borderId="1" xfId="0" applyFont="1" applyFill="1" applyBorder="1" applyAlignment="1" quotePrefix="1">
      <alignment horizontal="center" vertical="top"/>
    </xf>
    <xf numFmtId="14" fontId="1" fillId="0" borderId="0" xfId="0" applyNumberFormat="1" applyFont="1" applyFill="1" applyBorder="1" applyAlignment="1">
      <alignment horizontal="center"/>
    </xf>
    <xf numFmtId="38" fontId="0" fillId="0" borderId="3" xfId="0" applyNumberFormat="1" applyFont="1" applyFill="1" applyBorder="1" applyAlignment="1">
      <alignment/>
    </xf>
    <xf numFmtId="0" fontId="0" fillId="0" borderId="0" xfId="0" applyFont="1" applyFill="1" applyBorder="1" applyAlignment="1" quotePrefix="1">
      <alignment/>
    </xf>
    <xf numFmtId="38" fontId="0" fillId="0" borderId="6" xfId="0" applyNumberFormat="1" applyFont="1" applyFill="1" applyBorder="1" applyAlignment="1">
      <alignment/>
    </xf>
    <xf numFmtId="38" fontId="0" fillId="0" borderId="0" xfId="0" applyNumberFormat="1" applyFont="1" applyFill="1" applyBorder="1" applyAlignment="1">
      <alignment vertical="top"/>
    </xf>
    <xf numFmtId="187" fontId="0" fillId="0" borderId="0" xfId="15" applyNumberFormat="1" applyFont="1" applyFill="1" applyBorder="1" applyAlignment="1">
      <alignment horizontal="center"/>
    </xf>
    <xf numFmtId="0" fontId="1" fillId="0" borderId="0" xfId="0" applyFont="1" applyFill="1" applyBorder="1" applyAlignment="1" quotePrefix="1">
      <alignment horizontal="center" vertical="top"/>
    </xf>
    <xf numFmtId="38" fontId="0" fillId="0" borderId="1" xfId="0" applyNumberFormat="1" applyFill="1" applyBorder="1" applyAlignment="1">
      <alignment horizontal="center"/>
    </xf>
    <xf numFmtId="10" fontId="7" fillId="0" borderId="0" xfId="0" applyNumberFormat="1" applyFont="1" applyFill="1" applyAlignment="1">
      <alignment horizontal="justify" vertical="top" wrapText="1"/>
    </xf>
    <xf numFmtId="215" fontId="0" fillId="0" borderId="0" xfId="0" applyNumberFormat="1" applyFont="1" applyAlignment="1">
      <alignment/>
    </xf>
    <xf numFmtId="0" fontId="0" fillId="0" borderId="0" xfId="0" applyFont="1" applyFill="1" applyAlignment="1">
      <alignment horizontal="center" vertical="top"/>
    </xf>
    <xf numFmtId="0" fontId="4" fillId="0" borderId="0" xfId="0" applyFont="1" applyFill="1" applyAlignment="1">
      <alignment horizontal="center" vertical="top"/>
    </xf>
    <xf numFmtId="0" fontId="5" fillId="0" borderId="0" xfId="0" applyFont="1" applyFill="1" applyAlignment="1">
      <alignment horizontal="center" vertical="top"/>
    </xf>
    <xf numFmtId="2" fontId="0" fillId="0" borderId="0" xfId="0" applyNumberFormat="1" applyFont="1" applyAlignment="1">
      <alignment/>
    </xf>
    <xf numFmtId="0" fontId="1" fillId="0" borderId="0" xfId="0" applyFont="1" applyFill="1" applyAlignment="1">
      <alignment horizontal="center" vertical="top"/>
    </xf>
    <xf numFmtId="0" fontId="4"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horizontal="center" vertical="center"/>
    </xf>
    <xf numFmtId="0" fontId="0" fillId="0" borderId="0" xfId="0" applyFont="1" applyFill="1" applyAlignment="1">
      <alignment horizontal="justify" vertical="justify"/>
    </xf>
    <xf numFmtId="0" fontId="1" fillId="0" borderId="0" xfId="0" applyFont="1" applyFill="1" applyAlignment="1">
      <alignment horizontal="center"/>
    </xf>
    <xf numFmtId="0" fontId="0" fillId="0" borderId="0" xfId="0" applyFill="1" applyAlignment="1">
      <alignment horizontal="justify" vertical="justify"/>
    </xf>
    <xf numFmtId="0" fontId="0" fillId="0" borderId="0" xfId="0" applyFont="1" applyFill="1" applyAlignment="1">
      <alignment horizontal="justify" vertical="top"/>
    </xf>
    <xf numFmtId="0" fontId="3" fillId="0" borderId="0" xfId="0" applyFont="1" applyFill="1" applyAlignment="1">
      <alignment horizontal="center" vertical="top"/>
    </xf>
    <xf numFmtId="0" fontId="6" fillId="0" borderId="0" xfId="0" applyFont="1" applyFill="1" applyAlignment="1">
      <alignment horizontal="center" vertical="top"/>
    </xf>
    <xf numFmtId="0" fontId="16" fillId="0" borderId="0" xfId="0" applyFont="1" applyFill="1" applyAlignment="1">
      <alignment horizontal="left" wrapText="1"/>
    </xf>
    <xf numFmtId="0" fontId="1"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P34" sqref="P34"/>
    </sheetView>
  </sheetViews>
  <sheetFormatPr defaultColWidth="9.33203125" defaultRowHeight="12.75"/>
  <cols>
    <col min="1" max="2" width="3.83203125" style="5" customWidth="1"/>
    <col min="3" max="3" width="21.33203125" style="5" customWidth="1"/>
    <col min="4" max="4" width="35.16015625" style="5" customWidth="1"/>
    <col min="5" max="5" width="19.66015625" style="5" customWidth="1"/>
    <col min="6" max="6" width="1.83203125" style="5" customWidth="1"/>
    <col min="7" max="7" width="19.83203125" style="5" customWidth="1"/>
    <col min="8" max="8" width="1.83203125" style="5" customWidth="1"/>
    <col min="9" max="9" width="9.33203125" style="5" customWidth="1"/>
    <col min="10" max="10" width="15.16015625" style="5" customWidth="1"/>
    <col min="11" max="11" width="2.5" style="5" customWidth="1"/>
    <col min="12" max="12" width="18.33203125" style="5" customWidth="1"/>
    <col min="13" max="13" width="2.16015625" style="5" customWidth="1"/>
    <col min="14" max="16384" width="9.33203125" style="5" customWidth="1"/>
  </cols>
  <sheetData>
    <row r="1" spans="1:12" ht="19.5" customHeight="1">
      <c r="A1" s="190" t="s">
        <v>280</v>
      </c>
      <c r="B1" s="190"/>
      <c r="C1" s="190"/>
      <c r="D1" s="190"/>
      <c r="E1" s="190"/>
      <c r="F1" s="190"/>
      <c r="G1" s="190"/>
      <c r="H1" s="190"/>
      <c r="I1" s="11"/>
      <c r="J1" s="11"/>
      <c r="L1" s="11"/>
    </row>
    <row r="2" spans="1:12" ht="7.5" customHeight="1">
      <c r="A2" s="193"/>
      <c r="B2" s="193"/>
      <c r="C2" s="193"/>
      <c r="D2" s="193"/>
      <c r="E2" s="193"/>
      <c r="F2" s="193"/>
      <c r="G2" s="193"/>
      <c r="H2" s="193"/>
      <c r="I2" s="11"/>
      <c r="J2" s="11"/>
      <c r="L2" s="11"/>
    </row>
    <row r="3" spans="1:12" ht="9.75" customHeight="1">
      <c r="A3" s="191" t="s">
        <v>422</v>
      </c>
      <c r="B3" s="191"/>
      <c r="C3" s="191"/>
      <c r="D3" s="191"/>
      <c r="E3" s="191"/>
      <c r="F3" s="191"/>
      <c r="G3" s="191"/>
      <c r="H3" s="191"/>
      <c r="I3" s="11"/>
      <c r="J3" s="11"/>
      <c r="L3" s="11"/>
    </row>
    <row r="4" spans="1:12" ht="9.75" customHeight="1">
      <c r="A4" s="191" t="s">
        <v>194</v>
      </c>
      <c r="B4" s="191"/>
      <c r="C4" s="191"/>
      <c r="D4" s="191"/>
      <c r="E4" s="191"/>
      <c r="F4" s="191"/>
      <c r="G4" s="191"/>
      <c r="H4" s="191"/>
      <c r="I4" s="11"/>
      <c r="J4" s="11"/>
      <c r="L4" s="11"/>
    </row>
    <row r="5" spans="1:12" ht="19.5" customHeight="1">
      <c r="A5" s="194" t="s">
        <v>10</v>
      </c>
      <c r="B5" s="194"/>
      <c r="C5" s="194"/>
      <c r="D5" s="194"/>
      <c r="E5" s="194"/>
      <c r="F5" s="194"/>
      <c r="G5" s="194"/>
      <c r="H5" s="194"/>
      <c r="I5" s="42"/>
      <c r="J5" s="11"/>
      <c r="L5" s="11"/>
    </row>
    <row r="6" spans="1:12" ht="19.5" customHeight="1" thickBot="1">
      <c r="A6" s="192" t="s">
        <v>300</v>
      </c>
      <c r="B6" s="192"/>
      <c r="C6" s="192"/>
      <c r="D6" s="192"/>
      <c r="E6" s="192"/>
      <c r="F6" s="192"/>
      <c r="G6" s="192"/>
      <c r="H6" s="192"/>
      <c r="I6" s="63"/>
      <c r="J6" s="63"/>
      <c r="K6" s="51"/>
      <c r="L6" s="63"/>
    </row>
    <row r="7" spans="1:12" ht="20.25" customHeight="1">
      <c r="A7" s="196" t="s">
        <v>206</v>
      </c>
      <c r="B7" s="196"/>
      <c r="C7" s="196"/>
      <c r="D7" s="196"/>
      <c r="E7" s="196"/>
      <c r="F7" s="196"/>
      <c r="G7" s="196"/>
      <c r="H7" s="196"/>
      <c r="I7" s="11"/>
      <c r="J7" s="11"/>
      <c r="L7" s="11"/>
    </row>
    <row r="8" spans="1:12" ht="12.75" customHeight="1">
      <c r="A8" s="3"/>
      <c r="B8" s="3"/>
      <c r="C8" s="3"/>
      <c r="D8" s="3"/>
      <c r="E8" s="3"/>
      <c r="F8" s="3"/>
      <c r="G8" s="3"/>
      <c r="H8" s="3"/>
      <c r="I8" s="11"/>
      <c r="J8" s="11"/>
      <c r="L8" s="11"/>
    </row>
    <row r="9" spans="1:12" ht="15" customHeight="1">
      <c r="A9" s="106"/>
      <c r="B9" s="106"/>
      <c r="C9" s="45"/>
      <c r="D9" s="45"/>
      <c r="E9" s="195" t="s">
        <v>187</v>
      </c>
      <c r="F9" s="195"/>
      <c r="G9" s="195"/>
      <c r="H9" s="46"/>
      <c r="I9" s="11"/>
      <c r="J9" s="11"/>
      <c r="K9" s="11"/>
      <c r="L9" s="11"/>
    </row>
    <row r="10" spans="1:12" ht="48" customHeight="1">
      <c r="A10" s="106"/>
      <c r="B10" s="106"/>
      <c r="C10" s="45"/>
      <c r="D10" s="45"/>
      <c r="E10" s="67" t="s">
        <v>188</v>
      </c>
      <c r="F10" s="48"/>
      <c r="G10" s="48" t="s">
        <v>201</v>
      </c>
      <c r="H10" s="48"/>
      <c r="I10" s="11"/>
      <c r="J10" s="67" t="s">
        <v>307</v>
      </c>
      <c r="K10" s="48"/>
      <c r="L10" s="48" t="s">
        <v>201</v>
      </c>
    </row>
    <row r="11" spans="1:12" ht="15" customHeight="1">
      <c r="A11" s="106"/>
      <c r="B11" s="106"/>
      <c r="C11" s="45"/>
      <c r="D11" s="45"/>
      <c r="E11" s="68" t="s">
        <v>11</v>
      </c>
      <c r="F11" s="68"/>
      <c r="G11" s="68" t="s">
        <v>416</v>
      </c>
      <c r="H11" s="68"/>
      <c r="I11" s="11"/>
      <c r="J11" s="68" t="s">
        <v>11</v>
      </c>
      <c r="K11" s="68"/>
      <c r="L11" s="68" t="s">
        <v>416</v>
      </c>
    </row>
    <row r="12" spans="1:12" ht="15" customHeight="1">
      <c r="A12" s="106"/>
      <c r="B12" s="106"/>
      <c r="C12" s="45"/>
      <c r="D12" s="45"/>
      <c r="E12" s="46" t="s">
        <v>202</v>
      </c>
      <c r="F12" s="46"/>
      <c r="G12" s="46" t="s">
        <v>202</v>
      </c>
      <c r="H12" s="46"/>
      <c r="I12" s="11"/>
      <c r="J12" s="46" t="s">
        <v>202</v>
      </c>
      <c r="K12" s="46"/>
      <c r="L12" s="46" t="s">
        <v>202</v>
      </c>
    </row>
    <row r="13" spans="1:12" ht="12.75">
      <c r="A13" s="11"/>
      <c r="B13" s="11"/>
      <c r="C13" s="11"/>
      <c r="D13" s="11"/>
      <c r="E13" s="11"/>
      <c r="F13" s="11"/>
      <c r="G13" s="11"/>
      <c r="H13" s="11"/>
      <c r="I13" s="11"/>
      <c r="J13" s="11"/>
      <c r="K13" s="11"/>
      <c r="L13" s="11"/>
    </row>
    <row r="14" spans="1:14" ht="12.75">
      <c r="A14" s="11" t="s">
        <v>203</v>
      </c>
      <c r="B14" s="11"/>
      <c r="C14" s="11"/>
      <c r="D14" s="42" t="s">
        <v>200</v>
      </c>
      <c r="E14" s="41">
        <v>674</v>
      </c>
      <c r="F14" s="11"/>
      <c r="G14" s="41">
        <v>537</v>
      </c>
      <c r="H14" s="11"/>
      <c r="I14" s="11"/>
      <c r="J14" s="41">
        <v>2716</v>
      </c>
      <c r="K14" s="11"/>
      <c r="L14" s="41">
        <v>4241</v>
      </c>
      <c r="M14" s="11"/>
      <c r="N14" s="11"/>
    </row>
    <row r="15" spans="1:14" ht="12.75">
      <c r="A15" s="11"/>
      <c r="B15" s="11"/>
      <c r="C15" s="11"/>
      <c r="D15" s="11"/>
      <c r="E15" s="41"/>
      <c r="F15" s="11"/>
      <c r="G15" s="41"/>
      <c r="H15" s="11"/>
      <c r="I15" s="11"/>
      <c r="J15" s="41"/>
      <c r="K15" s="11"/>
      <c r="L15" s="41"/>
      <c r="M15" s="11"/>
      <c r="N15" s="11"/>
    </row>
    <row r="16" spans="1:17" ht="12.75">
      <c r="A16" s="11" t="s">
        <v>270</v>
      </c>
      <c r="B16" s="11"/>
      <c r="C16" s="11"/>
      <c r="D16" s="42" t="s">
        <v>200</v>
      </c>
      <c r="E16" s="41">
        <v>-795</v>
      </c>
      <c r="F16" s="11"/>
      <c r="G16" s="41">
        <v>-1625</v>
      </c>
      <c r="H16" s="11"/>
      <c r="I16" s="11"/>
      <c r="J16" s="41">
        <v>-3370</v>
      </c>
      <c r="K16" s="11"/>
      <c r="L16" s="41">
        <v>-5197</v>
      </c>
      <c r="M16" s="11"/>
      <c r="N16" s="42"/>
      <c r="O16" s="18"/>
      <c r="P16" s="18"/>
      <c r="Q16" s="18"/>
    </row>
    <row r="17" spans="1:16" ht="12.75">
      <c r="A17" s="11"/>
      <c r="B17" s="11"/>
      <c r="C17" s="11"/>
      <c r="D17" s="11"/>
      <c r="E17" s="81"/>
      <c r="F17" s="11"/>
      <c r="G17" s="81"/>
      <c r="H17" s="11"/>
      <c r="I17" s="11"/>
      <c r="J17" s="81"/>
      <c r="K17" s="11"/>
      <c r="L17" s="81"/>
      <c r="M17" s="11"/>
      <c r="O17" s="18"/>
      <c r="P17" s="18"/>
    </row>
    <row r="18" spans="1:16" ht="12.75">
      <c r="A18" s="11"/>
      <c r="B18" s="11"/>
      <c r="C18" s="11"/>
      <c r="D18" s="11"/>
      <c r="E18" s="41"/>
      <c r="F18" s="11"/>
      <c r="G18" s="41"/>
      <c r="H18" s="11"/>
      <c r="I18" s="11"/>
      <c r="J18" s="41"/>
      <c r="K18" s="11"/>
      <c r="L18" s="41"/>
      <c r="M18" s="11"/>
      <c r="O18" s="18"/>
      <c r="P18" s="18"/>
    </row>
    <row r="19" spans="1:16" ht="12.75">
      <c r="A19" s="11" t="s">
        <v>103</v>
      </c>
      <c r="B19" s="11"/>
      <c r="C19" s="11"/>
      <c r="D19" s="11"/>
      <c r="E19" s="41">
        <f>SUM(E14:E16)</f>
        <v>-121</v>
      </c>
      <c r="F19" s="41">
        <f>SUM(F14:F16)</f>
        <v>0</v>
      </c>
      <c r="G19" s="41">
        <f>SUM(G14:G16)</f>
        <v>-1088</v>
      </c>
      <c r="H19" s="11"/>
      <c r="I19" s="11"/>
      <c r="J19" s="41">
        <f>SUM(J14:J16)</f>
        <v>-654</v>
      </c>
      <c r="K19" s="11"/>
      <c r="L19" s="41">
        <f>SUM(L14:L16)</f>
        <v>-956</v>
      </c>
      <c r="M19" s="11"/>
      <c r="O19" s="18"/>
      <c r="P19" s="18"/>
    </row>
    <row r="20" spans="1:16" ht="12.75">
      <c r="A20" s="11"/>
      <c r="B20" s="11"/>
      <c r="C20" s="11"/>
      <c r="D20" s="11"/>
      <c r="E20" s="41"/>
      <c r="F20" s="11"/>
      <c r="G20" s="41"/>
      <c r="H20" s="11"/>
      <c r="I20" s="11"/>
      <c r="J20" s="41"/>
      <c r="K20" s="11"/>
      <c r="L20" s="41"/>
      <c r="M20" s="11"/>
      <c r="O20" s="18"/>
      <c r="P20" s="18"/>
    </row>
    <row r="21" spans="1:16" ht="12.75">
      <c r="A21" s="11" t="s">
        <v>336</v>
      </c>
      <c r="B21" s="11"/>
      <c r="C21" s="11"/>
      <c r="D21" s="11"/>
      <c r="E21" s="41">
        <v>130</v>
      </c>
      <c r="F21" s="11"/>
      <c r="G21" s="41">
        <v>262</v>
      </c>
      <c r="H21" s="11"/>
      <c r="I21" s="11"/>
      <c r="J21" s="41">
        <v>130</v>
      </c>
      <c r="K21" s="11"/>
      <c r="L21" s="41">
        <v>262.5</v>
      </c>
      <c r="M21" s="11"/>
      <c r="O21" s="18"/>
      <c r="P21" s="18"/>
    </row>
    <row r="22" spans="1:16" ht="12.75">
      <c r="A22" s="11"/>
      <c r="B22" s="11"/>
      <c r="C22" s="11"/>
      <c r="D22" s="11"/>
      <c r="E22" s="41"/>
      <c r="F22" s="11"/>
      <c r="G22" s="41"/>
      <c r="H22" s="11"/>
      <c r="I22" s="11"/>
      <c r="J22" s="41"/>
      <c r="K22" s="11"/>
      <c r="L22" s="41"/>
      <c r="M22" s="11"/>
      <c r="O22" s="18"/>
      <c r="P22" s="18"/>
    </row>
    <row r="23" spans="1:16" ht="12.75">
      <c r="A23" s="11" t="s">
        <v>271</v>
      </c>
      <c r="B23" s="11"/>
      <c r="C23" s="11"/>
      <c r="D23" s="11"/>
      <c r="E23" s="41">
        <v>-258</v>
      </c>
      <c r="F23" s="11"/>
      <c r="G23" s="41">
        <v>-388</v>
      </c>
      <c r="H23" s="11"/>
      <c r="I23" s="11"/>
      <c r="J23" s="41">
        <v>-1282</v>
      </c>
      <c r="K23" s="11"/>
      <c r="L23" s="41">
        <v>-1484</v>
      </c>
      <c r="M23" s="11"/>
      <c r="N23" s="18"/>
      <c r="O23" s="18"/>
      <c r="P23" s="18"/>
    </row>
    <row r="24" spans="1:16" ht="12.75">
      <c r="A24" s="11"/>
      <c r="B24" s="11"/>
      <c r="C24" s="11"/>
      <c r="D24" s="11"/>
      <c r="E24" s="41"/>
      <c r="F24" s="11"/>
      <c r="G24" s="41"/>
      <c r="H24" s="11"/>
      <c r="I24" s="11"/>
      <c r="J24" s="41"/>
      <c r="K24" s="11"/>
      <c r="L24" s="41"/>
      <c r="M24" s="11"/>
      <c r="O24" s="18"/>
      <c r="P24" s="18"/>
    </row>
    <row r="25" spans="1:16" ht="12.75">
      <c r="A25" s="11" t="s">
        <v>272</v>
      </c>
      <c r="B25" s="11"/>
      <c r="C25" s="11"/>
      <c r="D25" s="11"/>
      <c r="E25" s="41">
        <v>-1765</v>
      </c>
      <c r="F25" s="11"/>
      <c r="G25" s="41">
        <v>-872</v>
      </c>
      <c r="H25" s="11"/>
      <c r="I25" s="11"/>
      <c r="J25" s="41">
        <v>-5687</v>
      </c>
      <c r="K25" s="11"/>
      <c r="L25" s="41">
        <v>-4469</v>
      </c>
      <c r="M25" s="11"/>
      <c r="N25" s="18"/>
      <c r="O25" s="18"/>
      <c r="P25" s="18"/>
    </row>
    <row r="26" spans="1:16" ht="12.75">
      <c r="A26" s="11"/>
      <c r="B26" s="11"/>
      <c r="C26" s="11"/>
      <c r="D26" s="11"/>
      <c r="E26" s="41"/>
      <c r="F26" s="11"/>
      <c r="G26" s="41"/>
      <c r="H26" s="11"/>
      <c r="I26" s="11"/>
      <c r="J26" s="41"/>
      <c r="K26" s="11"/>
      <c r="L26" s="41"/>
      <c r="M26" s="11"/>
      <c r="O26" s="18"/>
      <c r="P26" s="18"/>
    </row>
    <row r="27" spans="1:16" ht="12.75">
      <c r="A27" s="11" t="s">
        <v>337</v>
      </c>
      <c r="B27" s="11"/>
      <c r="C27" s="11"/>
      <c r="D27" s="42" t="s">
        <v>200</v>
      </c>
      <c r="E27" s="41">
        <f>-1398</f>
        <v>-1398</v>
      </c>
      <c r="F27" s="11"/>
      <c r="G27" s="41">
        <f>-1133</f>
        <v>-1133</v>
      </c>
      <c r="H27" s="11"/>
      <c r="I27" s="42" t="s">
        <v>200</v>
      </c>
      <c r="J27" s="41">
        <v>-1408</v>
      </c>
      <c r="K27" s="11"/>
      <c r="L27" s="41">
        <v>-1135</v>
      </c>
      <c r="M27" s="11"/>
      <c r="N27" s="18"/>
      <c r="O27" s="18"/>
      <c r="P27" s="18"/>
    </row>
    <row r="28" spans="1:16" ht="12.75">
      <c r="A28" s="11" t="s">
        <v>200</v>
      </c>
      <c r="B28" s="11"/>
      <c r="C28" s="11"/>
      <c r="D28" s="11"/>
      <c r="E28" s="81" t="s">
        <v>200</v>
      </c>
      <c r="F28" s="11"/>
      <c r="G28" s="81" t="s">
        <v>200</v>
      </c>
      <c r="H28" s="27"/>
      <c r="I28" s="11"/>
      <c r="J28" s="81" t="s">
        <v>200</v>
      </c>
      <c r="K28" s="11"/>
      <c r="L28" s="81" t="s">
        <v>200</v>
      </c>
      <c r="M28" s="27"/>
      <c r="O28" s="18"/>
      <c r="P28" s="18"/>
    </row>
    <row r="29" spans="1:16" ht="12.75">
      <c r="A29" s="11"/>
      <c r="B29" s="11"/>
      <c r="C29" s="11"/>
      <c r="D29" s="11"/>
      <c r="E29" s="41"/>
      <c r="F29" s="11"/>
      <c r="G29" s="41"/>
      <c r="H29" s="27"/>
      <c r="I29" s="11"/>
      <c r="J29" s="41"/>
      <c r="K29" s="11"/>
      <c r="L29" s="41"/>
      <c r="M29" s="27"/>
      <c r="O29" s="18"/>
      <c r="P29" s="18"/>
    </row>
    <row r="30" spans="1:16" ht="12.75">
      <c r="A30" s="11" t="s">
        <v>419</v>
      </c>
      <c r="B30" s="11"/>
      <c r="C30" s="11"/>
      <c r="D30" s="11"/>
      <c r="E30" s="41">
        <f>SUM(E19:E27)</f>
        <v>-3412</v>
      </c>
      <c r="F30" s="41">
        <f>SUM(F18:F28)</f>
        <v>0</v>
      </c>
      <c r="G30" s="41">
        <f>SUM(G18:G28)</f>
        <v>-3219</v>
      </c>
      <c r="H30" s="27"/>
      <c r="I30" s="11"/>
      <c r="J30" s="41">
        <f>SUM(J19:J27)</f>
        <v>-8901</v>
      </c>
      <c r="K30" s="11"/>
      <c r="L30" s="41">
        <f>SUM(L18:L28)</f>
        <v>-7781.5</v>
      </c>
      <c r="M30" s="27"/>
      <c r="O30" s="18"/>
      <c r="P30" s="18"/>
    </row>
    <row r="31" spans="1:16" ht="12.75">
      <c r="A31" s="11"/>
      <c r="B31" s="11"/>
      <c r="C31" s="11"/>
      <c r="D31" s="11"/>
      <c r="E31" s="41"/>
      <c r="F31" s="11"/>
      <c r="G31" s="41"/>
      <c r="H31" s="27"/>
      <c r="I31" s="11"/>
      <c r="J31" s="41"/>
      <c r="K31" s="11"/>
      <c r="L31" s="41"/>
      <c r="M31" s="27"/>
      <c r="O31" s="18"/>
      <c r="P31" s="18"/>
    </row>
    <row r="32" spans="1:16" ht="12.75">
      <c r="A32" s="11" t="s">
        <v>281</v>
      </c>
      <c r="B32" s="11"/>
      <c r="C32" s="11"/>
      <c r="D32" s="11"/>
      <c r="E32" s="41">
        <f>342/1000</f>
        <v>0.342</v>
      </c>
      <c r="F32" s="11"/>
      <c r="G32" s="41">
        <v>45</v>
      </c>
      <c r="H32" s="27"/>
      <c r="I32" s="11"/>
      <c r="J32" s="41">
        <v>69</v>
      </c>
      <c r="K32" s="11"/>
      <c r="L32" s="41">
        <v>256.5</v>
      </c>
      <c r="M32" s="27"/>
      <c r="N32" s="18"/>
      <c r="O32" s="18"/>
      <c r="P32" s="18"/>
    </row>
    <row r="33" spans="1:16" ht="12.75">
      <c r="A33" s="11"/>
      <c r="B33" s="11"/>
      <c r="C33" s="11"/>
      <c r="D33" s="11"/>
      <c r="E33" s="81"/>
      <c r="F33" s="11"/>
      <c r="G33" s="81"/>
      <c r="H33" s="27"/>
      <c r="I33" s="11"/>
      <c r="J33" s="81"/>
      <c r="K33" s="11"/>
      <c r="L33" s="81"/>
      <c r="M33" s="27"/>
      <c r="O33" s="18"/>
      <c r="P33" s="18"/>
    </row>
    <row r="34" spans="1:16" ht="12.75">
      <c r="A34" s="11"/>
      <c r="B34" s="11"/>
      <c r="C34" s="11"/>
      <c r="D34" s="11"/>
      <c r="E34" s="41"/>
      <c r="F34" s="11"/>
      <c r="G34" s="41"/>
      <c r="H34" s="27"/>
      <c r="I34" s="11"/>
      <c r="J34" s="41"/>
      <c r="K34" s="11"/>
      <c r="L34" s="41"/>
      <c r="M34" s="27"/>
      <c r="O34" s="18"/>
      <c r="P34" s="18"/>
    </row>
    <row r="35" spans="1:16" ht="12.75">
      <c r="A35" s="11" t="s">
        <v>418</v>
      </c>
      <c r="B35" s="11"/>
      <c r="C35" s="11"/>
      <c r="D35" s="11"/>
      <c r="E35" s="41">
        <f>SUM(E30:E32)</f>
        <v>-3411.658</v>
      </c>
      <c r="F35" s="41">
        <f>SUM(F30:F32)</f>
        <v>0</v>
      </c>
      <c r="G35" s="41">
        <f>SUM(G30:G32)</f>
        <v>-3174</v>
      </c>
      <c r="H35" s="27"/>
      <c r="I35" s="11"/>
      <c r="J35" s="41">
        <f>SUM(J30:J32)</f>
        <v>-8832</v>
      </c>
      <c r="K35" s="11"/>
      <c r="L35" s="41">
        <f>SUM(L29:L33)</f>
        <v>-7525</v>
      </c>
      <c r="M35" s="27"/>
      <c r="O35" s="18"/>
      <c r="P35" s="18"/>
    </row>
    <row r="36" spans="1:16" ht="12.75">
      <c r="A36" s="11"/>
      <c r="B36" s="11"/>
      <c r="C36" s="11"/>
      <c r="D36" s="11"/>
      <c r="E36" s="41"/>
      <c r="F36" s="11"/>
      <c r="G36" s="41"/>
      <c r="H36" s="27"/>
      <c r="I36" s="11"/>
      <c r="J36" s="41"/>
      <c r="K36" s="11"/>
      <c r="L36" s="41"/>
      <c r="M36" s="27"/>
      <c r="O36" s="18"/>
      <c r="P36" s="18"/>
    </row>
    <row r="37" spans="1:16" ht="12.75">
      <c r="A37" s="11" t="s">
        <v>191</v>
      </c>
      <c r="B37" s="11"/>
      <c r="C37" s="11"/>
      <c r="D37" s="11"/>
      <c r="E37" s="41">
        <f>-17200/1000</f>
        <v>-17.2</v>
      </c>
      <c r="F37" s="11"/>
      <c r="G37" s="41">
        <v>-10</v>
      </c>
      <c r="H37" s="27"/>
      <c r="I37" s="11"/>
      <c r="J37" s="41">
        <v>-17</v>
      </c>
      <c r="K37" s="11"/>
      <c r="L37" s="41">
        <v>-11</v>
      </c>
      <c r="M37" s="27"/>
      <c r="O37" s="18"/>
      <c r="P37" s="18"/>
    </row>
    <row r="38" spans="1:16" ht="12.75">
      <c r="A38" s="11"/>
      <c r="B38" s="11"/>
      <c r="C38" s="11"/>
      <c r="D38" s="11"/>
      <c r="E38" s="81"/>
      <c r="F38" s="11"/>
      <c r="G38" s="81"/>
      <c r="H38" s="27"/>
      <c r="I38" s="11"/>
      <c r="J38" s="81"/>
      <c r="K38" s="11"/>
      <c r="L38" s="81"/>
      <c r="M38" s="27"/>
      <c r="O38" s="18"/>
      <c r="P38" s="18"/>
    </row>
    <row r="39" spans="1:16" ht="12.75">
      <c r="A39" s="11"/>
      <c r="B39" s="11"/>
      <c r="C39" s="11"/>
      <c r="D39" s="11"/>
      <c r="E39" s="41"/>
      <c r="F39" s="11"/>
      <c r="G39" s="41"/>
      <c r="H39" s="27"/>
      <c r="I39" s="11"/>
      <c r="J39" s="41"/>
      <c r="K39" s="11"/>
      <c r="L39" s="41"/>
      <c r="M39" s="27"/>
      <c r="O39" s="18"/>
      <c r="P39" s="18"/>
    </row>
    <row r="40" spans="1:16" ht="13.5" thickBot="1">
      <c r="A40" s="11" t="s">
        <v>417</v>
      </c>
      <c r="B40" s="11"/>
      <c r="C40" s="11"/>
      <c r="D40" s="42" t="s">
        <v>200</v>
      </c>
      <c r="E40" s="82">
        <f>+SUM(E35:E37)</f>
        <v>-3428.8579999999997</v>
      </c>
      <c r="F40" s="31">
        <f>+SUM(F35:F37)</f>
        <v>0</v>
      </c>
      <c r="G40" s="82">
        <f>+SUM(G35:G37)</f>
        <v>-3184</v>
      </c>
      <c r="H40" s="27"/>
      <c r="I40" s="11"/>
      <c r="J40" s="82">
        <f>+SUM(J35:J37)</f>
        <v>-8849</v>
      </c>
      <c r="K40" s="11"/>
      <c r="L40" s="82">
        <f>+SUM(L35:L37)</f>
        <v>-7536</v>
      </c>
      <c r="M40" s="27"/>
      <c r="O40" s="18"/>
      <c r="P40" s="18"/>
    </row>
    <row r="41" spans="1:13" ht="13.5" thickTop="1">
      <c r="A41" s="11"/>
      <c r="B41" s="11"/>
      <c r="C41" s="11"/>
      <c r="D41" s="11"/>
      <c r="E41" s="11"/>
      <c r="F41" s="11"/>
      <c r="G41" s="11"/>
      <c r="H41" s="27"/>
      <c r="I41" s="11"/>
      <c r="J41" s="11"/>
      <c r="K41" s="11"/>
      <c r="L41" s="11"/>
      <c r="M41" s="27"/>
    </row>
    <row r="42" spans="1:13" ht="12.75">
      <c r="A42" s="11"/>
      <c r="B42" s="11"/>
      <c r="C42" s="11"/>
      <c r="D42" s="11"/>
      <c r="E42" s="11"/>
      <c r="F42" s="11"/>
      <c r="G42" s="11"/>
      <c r="H42" s="27"/>
      <c r="I42" s="11"/>
      <c r="J42" s="11"/>
      <c r="K42" s="11"/>
      <c r="L42" s="11"/>
      <c r="M42" s="27"/>
    </row>
    <row r="43" spans="1:13" ht="12.75">
      <c r="A43" s="11" t="s">
        <v>338</v>
      </c>
      <c r="B43" s="11"/>
      <c r="C43" s="11"/>
      <c r="D43" s="11"/>
      <c r="E43" s="11"/>
      <c r="F43" s="11"/>
      <c r="G43" s="11"/>
      <c r="H43" s="27"/>
      <c r="I43" s="11"/>
      <c r="J43" s="42" t="s">
        <v>200</v>
      </c>
      <c r="K43" s="11"/>
      <c r="L43" s="11"/>
      <c r="M43" s="27"/>
    </row>
    <row r="44" spans="1:16" ht="13.5" thickBot="1">
      <c r="A44" s="11" t="s">
        <v>339</v>
      </c>
      <c r="B44" s="11"/>
      <c r="C44" s="11"/>
      <c r="D44" s="11"/>
      <c r="E44" s="87">
        <f>SUM(E40)</f>
        <v>-3428.8579999999997</v>
      </c>
      <c r="F44" s="11"/>
      <c r="G44" s="87">
        <f>SUM(G40)</f>
        <v>-3184</v>
      </c>
      <c r="H44" s="27"/>
      <c r="I44" s="11"/>
      <c r="J44" s="87">
        <f>SUM(J40)</f>
        <v>-8849</v>
      </c>
      <c r="K44" s="11"/>
      <c r="L44" s="87">
        <f>SUM(L40)</f>
        <v>-7536</v>
      </c>
      <c r="M44" s="27"/>
      <c r="O44" s="18"/>
      <c r="P44" s="18"/>
    </row>
    <row r="45" spans="1:13" ht="12.75">
      <c r="A45" s="11"/>
      <c r="B45" s="11"/>
      <c r="C45" s="11"/>
      <c r="D45" s="11"/>
      <c r="E45" s="11"/>
      <c r="F45" s="11"/>
      <c r="G45" s="11"/>
      <c r="H45" s="27"/>
      <c r="I45" s="11"/>
      <c r="J45" s="11"/>
      <c r="K45" s="11"/>
      <c r="L45" s="11"/>
      <c r="M45" s="27"/>
    </row>
    <row r="46" spans="1:15" ht="12.75">
      <c r="A46" s="11"/>
      <c r="B46" s="11"/>
      <c r="C46" s="11"/>
      <c r="D46" s="11"/>
      <c r="E46" s="11"/>
      <c r="F46" s="11"/>
      <c r="G46" s="11"/>
      <c r="H46" s="27"/>
      <c r="I46" s="11"/>
      <c r="J46" s="42" t="s">
        <v>200</v>
      </c>
      <c r="K46" s="11"/>
      <c r="L46" s="11"/>
      <c r="M46" s="27"/>
      <c r="O46" s="188" t="s">
        <v>200</v>
      </c>
    </row>
    <row r="47" spans="1:13" ht="12.75">
      <c r="A47" s="11" t="s">
        <v>389</v>
      </c>
      <c r="B47" s="11"/>
      <c r="C47" s="11"/>
      <c r="D47" s="11"/>
      <c r="E47" s="11"/>
      <c r="F47" s="11"/>
      <c r="G47" s="11"/>
      <c r="H47" s="27"/>
      <c r="I47" s="11"/>
      <c r="J47" s="11"/>
      <c r="K47" s="11"/>
      <c r="L47" s="11"/>
      <c r="M47" s="27"/>
    </row>
    <row r="48" spans="1:13" ht="12.75">
      <c r="A48" s="11" t="s">
        <v>189</v>
      </c>
      <c r="B48" s="11" t="s">
        <v>204</v>
      </c>
      <c r="C48" s="11"/>
      <c r="D48" s="11"/>
      <c r="E48" s="155">
        <f>+Notes!G400</f>
        <v>-2.484679710144927</v>
      </c>
      <c r="F48" s="11" t="s">
        <v>273</v>
      </c>
      <c r="G48" s="98">
        <f>Notes!$H$400</f>
        <v>-2.307246376811594</v>
      </c>
      <c r="H48" s="27" t="s">
        <v>273</v>
      </c>
      <c r="I48" s="11"/>
      <c r="J48" s="155">
        <f>Notes!$I$400</f>
        <v>-6.41231884057971</v>
      </c>
      <c r="K48" s="11" t="s">
        <v>273</v>
      </c>
      <c r="L48" s="98">
        <f>Notes!$J$400</f>
        <v>-5.460869565217391</v>
      </c>
      <c r="M48" s="27" t="s">
        <v>273</v>
      </c>
    </row>
    <row r="49" spans="1:13" ht="12.75">
      <c r="A49" s="11"/>
      <c r="B49" s="11"/>
      <c r="C49" s="11"/>
      <c r="D49" s="11"/>
      <c r="E49" s="11"/>
      <c r="F49" s="11"/>
      <c r="G49" s="11"/>
      <c r="H49" s="27"/>
      <c r="I49" s="11"/>
      <c r="J49" s="11"/>
      <c r="K49" s="11"/>
      <c r="L49" s="11"/>
      <c r="M49" s="11"/>
    </row>
    <row r="50" spans="1:13" ht="12.75">
      <c r="A50" s="11" t="s">
        <v>190</v>
      </c>
      <c r="B50" s="11" t="s">
        <v>205</v>
      </c>
      <c r="C50" s="11"/>
      <c r="D50" s="11"/>
      <c r="E50" s="98" t="s">
        <v>394</v>
      </c>
      <c r="F50" s="115" t="str">
        <f aca="true" t="shared" si="0" ref="F50:M50">F48</f>
        <v>*</v>
      </c>
      <c r="G50" s="98" t="s">
        <v>394</v>
      </c>
      <c r="H50" s="115" t="str">
        <f t="shared" si="0"/>
        <v>*</v>
      </c>
      <c r="I50" s="115"/>
      <c r="J50" s="98" t="s">
        <v>394</v>
      </c>
      <c r="K50" s="115" t="str">
        <f t="shared" si="0"/>
        <v>*</v>
      </c>
      <c r="L50" s="98" t="s">
        <v>394</v>
      </c>
      <c r="M50" s="116" t="str">
        <f t="shared" si="0"/>
        <v>*</v>
      </c>
    </row>
    <row r="51" spans="1:13" ht="12.75">
      <c r="A51" s="11"/>
      <c r="B51" s="11"/>
      <c r="C51" s="11"/>
      <c r="D51" s="11"/>
      <c r="E51" s="11"/>
      <c r="F51" s="11"/>
      <c r="G51" s="11"/>
      <c r="H51" s="11"/>
      <c r="I51" s="11"/>
      <c r="J51" s="11"/>
      <c r="K51" s="11"/>
      <c r="L51" s="11"/>
      <c r="M51" s="11"/>
    </row>
    <row r="52" spans="1:13" ht="12.75">
      <c r="A52" s="11" t="s">
        <v>200</v>
      </c>
      <c r="B52" s="11"/>
      <c r="C52" s="11"/>
      <c r="D52" s="11"/>
      <c r="E52" s="42" t="s">
        <v>200</v>
      </c>
      <c r="F52" s="11"/>
      <c r="G52" s="11"/>
      <c r="H52" s="11"/>
      <c r="J52" s="18" t="s">
        <v>200</v>
      </c>
      <c r="K52" s="11"/>
      <c r="L52" s="11"/>
      <c r="M52" s="11"/>
    </row>
    <row r="53" spans="1:13" ht="12.75">
      <c r="A53" s="11"/>
      <c r="B53" s="11"/>
      <c r="C53" s="11"/>
      <c r="D53" s="11"/>
      <c r="E53" s="11"/>
      <c r="F53" s="11"/>
      <c r="G53" s="11"/>
      <c r="H53" s="11"/>
      <c r="J53" s="184" t="s">
        <v>200</v>
      </c>
      <c r="L53" s="11"/>
      <c r="M53" s="11"/>
    </row>
    <row r="54" spans="1:13" ht="12.75">
      <c r="A54" s="11" t="s">
        <v>273</v>
      </c>
      <c r="B54" s="11" t="s">
        <v>335</v>
      </c>
      <c r="C54" s="11"/>
      <c r="D54" s="11"/>
      <c r="E54" s="11"/>
      <c r="F54" s="11"/>
      <c r="G54" s="11"/>
      <c r="H54" s="11"/>
      <c r="L54" s="11"/>
      <c r="M54" s="11"/>
    </row>
    <row r="55" spans="1:8" ht="12.75">
      <c r="A55" s="11" t="s">
        <v>200</v>
      </c>
      <c r="B55" s="11" t="s">
        <v>200</v>
      </c>
      <c r="C55" s="11"/>
      <c r="D55" s="11"/>
      <c r="E55" s="11"/>
      <c r="F55" s="11"/>
      <c r="G55" s="11"/>
      <c r="H55" s="11"/>
    </row>
    <row r="56" spans="1:7" ht="12.75">
      <c r="A56" s="23"/>
      <c r="B56" s="23"/>
      <c r="C56" s="23"/>
      <c r="D56" s="23"/>
      <c r="E56" s="23"/>
      <c r="F56" s="11"/>
      <c r="G56" s="11"/>
    </row>
    <row r="57" spans="1:8" ht="12.75">
      <c r="A57" s="189" t="s">
        <v>302</v>
      </c>
      <c r="B57" s="189"/>
      <c r="C57" s="189"/>
      <c r="D57" s="189"/>
      <c r="E57" s="189"/>
      <c r="F57" s="189"/>
      <c r="G57" s="189"/>
      <c r="H57" s="189"/>
    </row>
    <row r="58" spans="1:8" ht="12.75">
      <c r="A58" s="189" t="s">
        <v>429</v>
      </c>
      <c r="B58" s="189"/>
      <c r="C58" s="189"/>
      <c r="D58" s="189"/>
      <c r="E58" s="189"/>
      <c r="F58" s="189"/>
      <c r="G58" s="189"/>
      <c r="H58" s="40"/>
    </row>
  </sheetData>
  <sheetProtection/>
  <mergeCells count="10">
    <mergeCell ref="A58:G58"/>
    <mergeCell ref="A1:H1"/>
    <mergeCell ref="A3:H3"/>
    <mergeCell ref="A4:H4"/>
    <mergeCell ref="A6:H6"/>
    <mergeCell ref="A2:H2"/>
    <mergeCell ref="A57:H57"/>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workbookViewId="0" topLeftCell="A15">
      <selection activeCell="H35" sqref="H35"/>
    </sheetView>
  </sheetViews>
  <sheetFormatPr defaultColWidth="9.33203125" defaultRowHeight="12.75"/>
  <cols>
    <col min="1" max="1" width="3.83203125" style="5" customWidth="1"/>
    <col min="2" max="2" width="4.66015625" style="5" customWidth="1"/>
    <col min="3" max="3" width="61.16015625" style="5" customWidth="1"/>
    <col min="4" max="4" width="18.66015625" style="5" customWidth="1"/>
    <col min="5" max="5" width="2.33203125" style="5" customWidth="1"/>
    <col min="6" max="6" width="18.83203125" style="5" customWidth="1"/>
    <col min="7" max="7" width="11.16015625" style="5" bestFit="1" customWidth="1"/>
    <col min="8" max="8" width="9.33203125" style="5" customWidth="1"/>
    <col min="9" max="9" width="8.83203125" style="5" customWidth="1"/>
    <col min="10" max="16384" width="9.33203125" style="5" customWidth="1"/>
  </cols>
  <sheetData>
    <row r="1" spans="1:6" ht="19.5" customHeight="1">
      <c r="A1" s="198" t="str">
        <f>+'Income Statements'!A1:H1</f>
        <v>LITESPEED EDUCATION TECHNOLOGIES BERHAD</v>
      </c>
      <c r="B1" s="198"/>
      <c r="C1" s="198"/>
      <c r="D1" s="198"/>
      <c r="E1" s="198"/>
      <c r="F1" s="198"/>
    </row>
    <row r="2" spans="1:11" ht="13.5" customHeight="1">
      <c r="A2" s="200"/>
      <c r="B2" s="200"/>
      <c r="C2" s="200"/>
      <c r="D2" s="200"/>
      <c r="E2" s="200"/>
      <c r="F2" s="200"/>
      <c r="G2" s="16"/>
      <c r="H2" s="16"/>
      <c r="I2" s="16"/>
      <c r="J2" s="16"/>
      <c r="K2" s="16"/>
    </row>
    <row r="3" spans="1:6" ht="9.75" customHeight="1">
      <c r="A3" s="197" t="str">
        <f>+'Income Statements'!A3:H3</f>
        <v>Company No. 646756-X</v>
      </c>
      <c r="B3" s="197"/>
      <c r="C3" s="197"/>
      <c r="D3" s="197"/>
      <c r="E3" s="197"/>
      <c r="F3" s="197"/>
    </row>
    <row r="4" spans="1:6" ht="9.75" customHeight="1">
      <c r="A4" s="197" t="s">
        <v>194</v>
      </c>
      <c r="B4" s="197"/>
      <c r="C4" s="197"/>
      <c r="D4" s="197"/>
      <c r="E4" s="197"/>
      <c r="F4" s="197"/>
    </row>
    <row r="5" spans="1:6" ht="19.5" customHeight="1">
      <c r="A5" s="199" t="str">
        <f>+'Income Statements'!A5:H5</f>
        <v>Quarterly report on results for the 4th quarter ended 30.04.2009</v>
      </c>
      <c r="B5" s="199"/>
      <c r="C5" s="199"/>
      <c r="D5" s="199"/>
      <c r="E5" s="199"/>
      <c r="F5" s="199"/>
    </row>
    <row r="6" spans="1:6" ht="19.5" customHeight="1" thickBot="1">
      <c r="A6" s="194" t="s">
        <v>295</v>
      </c>
      <c r="B6" s="194"/>
      <c r="C6" s="194"/>
      <c r="D6" s="194"/>
      <c r="E6" s="194"/>
      <c r="F6" s="194"/>
    </row>
    <row r="7" spans="1:6" ht="20.25" customHeight="1">
      <c r="A7" s="196" t="s">
        <v>200</v>
      </c>
      <c r="B7" s="196"/>
      <c r="C7" s="196"/>
      <c r="D7" s="196"/>
      <c r="E7" s="196"/>
      <c r="F7" s="196"/>
    </row>
    <row r="8" spans="1:6" ht="15.75" customHeight="1">
      <c r="A8" s="4"/>
      <c r="B8" s="4"/>
      <c r="C8" s="4"/>
      <c r="D8" s="48" t="s">
        <v>333</v>
      </c>
      <c r="E8" s="4"/>
      <c r="F8" s="48" t="s">
        <v>334</v>
      </c>
    </row>
    <row r="9" spans="1:6" ht="38.25">
      <c r="A9" s="7"/>
      <c r="B9" s="8"/>
      <c r="C9" s="8"/>
      <c r="D9" s="48" t="s">
        <v>192</v>
      </c>
      <c r="E9" s="48"/>
      <c r="F9" s="67" t="s">
        <v>193</v>
      </c>
    </row>
    <row r="10" spans="1:6" ht="15" customHeight="1">
      <c r="A10" s="7"/>
      <c r="B10" s="8"/>
      <c r="C10" s="8"/>
      <c r="D10" s="68" t="s">
        <v>11</v>
      </c>
      <c r="E10" s="68"/>
      <c r="F10" s="68" t="s">
        <v>416</v>
      </c>
    </row>
    <row r="11" spans="1:6" ht="15" customHeight="1">
      <c r="A11" s="7"/>
      <c r="B11" s="8"/>
      <c r="C11" s="8"/>
      <c r="D11" s="46" t="s">
        <v>202</v>
      </c>
      <c r="E11" s="46"/>
      <c r="F11" s="46" t="s">
        <v>202</v>
      </c>
    </row>
    <row r="12" spans="1:9" ht="15" customHeight="1">
      <c r="A12" s="7" t="s">
        <v>200</v>
      </c>
      <c r="B12" s="8" t="s">
        <v>363</v>
      </c>
      <c r="C12" s="8"/>
      <c r="D12" s="79" t="s">
        <v>200</v>
      </c>
      <c r="E12" s="129"/>
      <c r="F12" s="78" t="s">
        <v>200</v>
      </c>
      <c r="I12" s="29"/>
    </row>
    <row r="13" spans="1:9" ht="15" customHeight="1">
      <c r="A13" s="7"/>
      <c r="B13" s="30"/>
      <c r="C13" s="37" t="s">
        <v>326</v>
      </c>
      <c r="D13" s="128">
        <v>145</v>
      </c>
      <c r="E13" s="129"/>
      <c r="F13" s="128">
        <v>403</v>
      </c>
      <c r="G13" s="36"/>
      <c r="H13" s="12"/>
      <c r="I13" s="29"/>
    </row>
    <row r="14" spans="1:9" ht="15" customHeight="1">
      <c r="A14" s="7"/>
      <c r="B14" s="30"/>
      <c r="C14" s="37" t="s">
        <v>285</v>
      </c>
      <c r="D14" s="130">
        <v>0</v>
      </c>
      <c r="E14" s="129"/>
      <c r="F14" s="130">
        <v>1859</v>
      </c>
      <c r="G14" s="36"/>
      <c r="H14" s="12"/>
      <c r="I14" s="29"/>
    </row>
    <row r="15" spans="1:9" ht="15" customHeight="1">
      <c r="A15" s="7"/>
      <c r="B15" s="30"/>
      <c r="C15" s="37"/>
      <c r="D15" s="131">
        <f>SUM(D13:D14)</f>
        <v>145</v>
      </c>
      <c r="E15" s="129"/>
      <c r="F15" s="131">
        <f>SUM(F13:F14)</f>
        <v>2262</v>
      </c>
      <c r="G15" s="36"/>
      <c r="H15" s="12"/>
      <c r="I15" s="29"/>
    </row>
    <row r="16" spans="1:9" ht="15" customHeight="1">
      <c r="A16" s="7"/>
      <c r="B16" s="30"/>
      <c r="C16" s="38"/>
      <c r="D16" s="79"/>
      <c r="E16" s="129"/>
      <c r="F16" s="79"/>
      <c r="G16" s="36"/>
      <c r="H16" s="12"/>
      <c r="I16" s="29"/>
    </row>
    <row r="17" spans="1:9" ht="15" customHeight="1">
      <c r="A17" s="7" t="s">
        <v>200</v>
      </c>
      <c r="B17" s="8" t="s">
        <v>207</v>
      </c>
      <c r="C17" s="8"/>
      <c r="D17" s="132"/>
      <c r="E17" s="129"/>
      <c r="F17" s="132"/>
      <c r="G17" s="36"/>
      <c r="H17" s="12"/>
      <c r="I17" s="29"/>
    </row>
    <row r="18" spans="1:9" ht="15" customHeight="1">
      <c r="A18" s="7"/>
      <c r="B18" s="8"/>
      <c r="C18" s="8" t="s">
        <v>364</v>
      </c>
      <c r="D18" s="128">
        <v>624</v>
      </c>
      <c r="E18" s="129"/>
      <c r="F18" s="128">
        <v>1005</v>
      </c>
      <c r="G18" s="36"/>
      <c r="H18" s="12"/>
      <c r="I18" s="18"/>
    </row>
    <row r="19" spans="1:9" ht="15" customHeight="1">
      <c r="A19" s="7"/>
      <c r="B19" s="8"/>
      <c r="C19" s="8" t="s">
        <v>365</v>
      </c>
      <c r="D19" s="130">
        <v>1008</v>
      </c>
      <c r="E19" s="129"/>
      <c r="F19" s="130">
        <v>160</v>
      </c>
      <c r="G19" s="36"/>
      <c r="H19" s="12"/>
      <c r="I19" s="18"/>
    </row>
    <row r="20" spans="1:9" ht="15" customHeight="1">
      <c r="A20" s="7"/>
      <c r="B20" s="8"/>
      <c r="C20" s="8" t="s">
        <v>323</v>
      </c>
      <c r="D20" s="130">
        <v>63</v>
      </c>
      <c r="E20" s="129"/>
      <c r="F20" s="130">
        <v>204</v>
      </c>
      <c r="G20" s="36"/>
      <c r="H20" s="12"/>
      <c r="I20" s="18"/>
    </row>
    <row r="21" spans="1:9" ht="15" customHeight="1">
      <c r="A21" s="7"/>
      <c r="B21" s="8"/>
      <c r="C21" s="8" t="s">
        <v>286</v>
      </c>
      <c r="D21" s="130">
        <v>61</v>
      </c>
      <c r="E21" s="129"/>
      <c r="F21" s="130">
        <v>5923</v>
      </c>
      <c r="G21" s="36"/>
      <c r="H21" s="12"/>
      <c r="I21" s="18"/>
    </row>
    <row r="22" spans="1:9" ht="15" customHeight="1">
      <c r="A22" s="7"/>
      <c r="B22" s="8"/>
      <c r="C22" s="8" t="s">
        <v>239</v>
      </c>
      <c r="D22" s="130">
        <v>1312</v>
      </c>
      <c r="E22" s="11"/>
      <c r="F22" s="130">
        <v>2004</v>
      </c>
      <c r="G22" s="36"/>
      <c r="H22" s="12"/>
      <c r="I22" s="18"/>
    </row>
    <row r="23" spans="1:9" ht="15" customHeight="1">
      <c r="A23" s="7"/>
      <c r="B23" s="8"/>
      <c r="C23" s="8"/>
      <c r="D23" s="131">
        <f>SUM(D18:D22)</f>
        <v>3068</v>
      </c>
      <c r="E23" s="129"/>
      <c r="F23" s="131">
        <f>SUM(F18:F22)</f>
        <v>9296</v>
      </c>
      <c r="G23" s="36"/>
      <c r="H23" s="12"/>
      <c r="I23" s="18"/>
    </row>
    <row r="24" spans="1:9" ht="15" customHeight="1">
      <c r="A24" s="7" t="s">
        <v>200</v>
      </c>
      <c r="B24" s="8" t="s">
        <v>208</v>
      </c>
      <c r="C24" s="8"/>
      <c r="D24" s="133"/>
      <c r="E24" s="129"/>
      <c r="F24" s="133"/>
      <c r="G24" s="36"/>
      <c r="H24" s="12"/>
      <c r="I24" s="18"/>
    </row>
    <row r="25" spans="1:9" ht="15" customHeight="1">
      <c r="A25" s="7"/>
      <c r="B25" s="8"/>
      <c r="C25" s="8" t="s">
        <v>366</v>
      </c>
      <c r="D25" s="134">
        <v>1604</v>
      </c>
      <c r="E25" s="129" t="s">
        <v>200</v>
      </c>
      <c r="F25" s="134">
        <v>1186</v>
      </c>
      <c r="G25" s="36"/>
      <c r="H25" s="12"/>
      <c r="I25" s="18"/>
    </row>
    <row r="26" spans="1:8" ht="15" customHeight="1">
      <c r="A26" s="7"/>
      <c r="B26" s="8"/>
      <c r="C26" s="39"/>
      <c r="D26" s="131">
        <f>SUM(D25:D25)</f>
        <v>1604</v>
      </c>
      <c r="E26" s="129"/>
      <c r="F26" s="131">
        <f>SUM(F25:F25)</f>
        <v>1186</v>
      </c>
      <c r="G26" s="36"/>
      <c r="H26" s="12"/>
    </row>
    <row r="27" spans="1:8" ht="15" customHeight="1">
      <c r="A27" s="7"/>
      <c r="B27" s="8"/>
      <c r="C27" s="8"/>
      <c r="D27" s="79"/>
      <c r="E27" s="129"/>
      <c r="F27" s="79"/>
      <c r="G27" s="36"/>
      <c r="H27" s="12"/>
    </row>
    <row r="28" spans="1:8" ht="15" customHeight="1">
      <c r="A28" s="7" t="s">
        <v>200</v>
      </c>
      <c r="B28" s="8" t="s">
        <v>210</v>
      </c>
      <c r="C28" s="8"/>
      <c r="D28" s="79">
        <f>+D23-D26</f>
        <v>1464</v>
      </c>
      <c r="E28" s="129"/>
      <c r="F28" s="79">
        <f>+F23-F26</f>
        <v>8110</v>
      </c>
      <c r="G28" s="36"/>
      <c r="H28" s="12"/>
    </row>
    <row r="29" spans="1:8" ht="15" customHeight="1">
      <c r="A29" s="7"/>
      <c r="B29" s="8"/>
      <c r="C29" s="8"/>
      <c r="D29" s="79"/>
      <c r="E29" s="129"/>
      <c r="F29" s="79"/>
      <c r="G29" s="36"/>
      <c r="H29" s="12"/>
    </row>
    <row r="30" spans="1:8" ht="15" customHeight="1" thickBot="1">
      <c r="A30" s="7"/>
      <c r="B30" s="8"/>
      <c r="C30" s="8"/>
      <c r="D30" s="135">
        <f>D15+D28</f>
        <v>1609</v>
      </c>
      <c r="E30" s="129"/>
      <c r="F30" s="135">
        <f>F15+F28</f>
        <v>10372</v>
      </c>
      <c r="G30" s="36"/>
      <c r="H30" s="12"/>
    </row>
    <row r="31" spans="1:8" ht="15" customHeight="1" thickTop="1">
      <c r="A31" s="7"/>
      <c r="B31" s="8"/>
      <c r="C31" s="8"/>
      <c r="D31" s="79"/>
      <c r="E31" s="129"/>
      <c r="F31" s="79"/>
      <c r="G31" s="36"/>
      <c r="H31" s="12"/>
    </row>
    <row r="32" spans="1:8" ht="15" customHeight="1">
      <c r="A32" s="7" t="s">
        <v>200</v>
      </c>
      <c r="B32" s="8" t="s">
        <v>209</v>
      </c>
      <c r="C32" s="8"/>
      <c r="D32" s="128"/>
      <c r="E32" s="129"/>
      <c r="F32" s="128"/>
      <c r="G32" s="36"/>
      <c r="H32" s="12"/>
    </row>
    <row r="33" spans="1:8" ht="15" customHeight="1">
      <c r="A33" s="7"/>
      <c r="B33" s="8"/>
      <c r="C33" s="8" t="s">
        <v>327</v>
      </c>
      <c r="D33" s="130">
        <v>13800</v>
      </c>
      <c r="E33" s="129"/>
      <c r="F33" s="130">
        <v>13800</v>
      </c>
      <c r="G33" s="36"/>
      <c r="H33" s="12"/>
    </row>
    <row r="34" spans="1:8" ht="15" customHeight="1">
      <c r="A34" s="7"/>
      <c r="B34" s="8"/>
      <c r="C34" s="8" t="s">
        <v>287</v>
      </c>
      <c r="D34" s="130">
        <v>10355</v>
      </c>
      <c r="E34" s="129"/>
      <c r="F34" s="130">
        <v>10355</v>
      </c>
      <c r="G34" s="36"/>
      <c r="H34" s="12"/>
    </row>
    <row r="35" spans="1:8" ht="15" customHeight="1">
      <c r="A35" s="7"/>
      <c r="B35" s="8" t="s">
        <v>200</v>
      </c>
      <c r="C35" s="8" t="s">
        <v>411</v>
      </c>
      <c r="D35" s="130">
        <v>-25318</v>
      </c>
      <c r="E35" s="129"/>
      <c r="F35" s="130">
        <v>-16469</v>
      </c>
      <c r="G35" s="36"/>
      <c r="H35" s="12" t="s">
        <v>200</v>
      </c>
    </row>
    <row r="36" spans="1:8" ht="15" customHeight="1">
      <c r="A36" s="7"/>
      <c r="B36" s="8" t="s">
        <v>200</v>
      </c>
      <c r="C36" s="8" t="s">
        <v>284</v>
      </c>
      <c r="D36" s="130">
        <v>2772</v>
      </c>
      <c r="E36" s="129"/>
      <c r="F36" s="130">
        <v>2686</v>
      </c>
      <c r="G36" s="36"/>
      <c r="H36" s="12"/>
    </row>
    <row r="37" spans="1:8" ht="15" customHeight="1">
      <c r="A37" s="7"/>
      <c r="B37" s="8" t="s">
        <v>367</v>
      </c>
      <c r="C37" s="8"/>
      <c r="D37" s="131">
        <f>SUM(D32:D36)</f>
        <v>1609</v>
      </c>
      <c r="E37" s="129"/>
      <c r="F37" s="131">
        <f>SUM(F32:F36)</f>
        <v>10372</v>
      </c>
      <c r="G37" s="36"/>
      <c r="H37" s="12"/>
    </row>
    <row r="38" spans="1:8" ht="15" customHeight="1">
      <c r="A38" s="7"/>
      <c r="B38" s="8"/>
      <c r="C38" s="8"/>
      <c r="D38" s="129"/>
      <c r="E38" s="129"/>
      <c r="F38" s="129"/>
      <c r="G38" s="36"/>
      <c r="H38" s="12"/>
    </row>
    <row r="39" spans="1:8" ht="15" customHeight="1">
      <c r="A39" s="7"/>
      <c r="B39" s="1" t="s">
        <v>200</v>
      </c>
      <c r="C39" s="8"/>
      <c r="D39" s="79" t="s">
        <v>200</v>
      </c>
      <c r="E39" s="129" t="s">
        <v>200</v>
      </c>
      <c r="F39" s="79" t="s">
        <v>200</v>
      </c>
      <c r="G39" s="36"/>
      <c r="H39" s="12"/>
    </row>
    <row r="40" spans="1:8" ht="15" customHeight="1" thickBot="1">
      <c r="A40" s="7"/>
      <c r="B40" s="8"/>
      <c r="C40" s="8"/>
      <c r="D40" s="136">
        <f>+D37</f>
        <v>1609</v>
      </c>
      <c r="E40" s="129"/>
      <c r="F40" s="136">
        <f>+F37</f>
        <v>10372</v>
      </c>
      <c r="H40" s="12"/>
    </row>
    <row r="41" spans="1:8" ht="15" customHeight="1" thickTop="1">
      <c r="A41" s="7"/>
      <c r="B41" s="8"/>
      <c r="C41" s="8"/>
      <c r="D41" s="129"/>
      <c r="E41" s="129"/>
      <c r="F41" s="79"/>
      <c r="H41" s="12"/>
    </row>
    <row r="42" spans="1:8" ht="15" customHeight="1">
      <c r="A42" s="7"/>
      <c r="B42" s="8"/>
      <c r="C42" s="8"/>
      <c r="D42" s="129"/>
      <c r="E42" s="129"/>
      <c r="F42" s="129"/>
      <c r="H42" s="12"/>
    </row>
    <row r="43" spans="1:8" ht="15" customHeight="1">
      <c r="A43" s="7"/>
      <c r="B43" s="8"/>
      <c r="C43" s="8"/>
      <c r="D43" s="156"/>
      <c r="E43" s="157"/>
      <c r="F43" s="137"/>
      <c r="G43" s="20"/>
      <c r="H43" s="12"/>
    </row>
    <row r="44" spans="1:8" ht="15" customHeight="1">
      <c r="A44" s="7"/>
      <c r="B44" s="8" t="s">
        <v>357</v>
      </c>
      <c r="C44" s="8"/>
      <c r="D44" s="156">
        <f>D37/(138000000/1000)*100</f>
        <v>1.1659420289855071</v>
      </c>
      <c r="E44" s="157"/>
      <c r="F44" s="137">
        <f>F37/(138000000/1000)*100</f>
        <v>7.515942028985507</v>
      </c>
      <c r="G44" s="20"/>
      <c r="H44" s="12"/>
    </row>
    <row r="45" spans="1:6" ht="25.5" customHeight="1">
      <c r="A45" s="7"/>
      <c r="D45" s="11"/>
      <c r="E45" s="11"/>
      <c r="F45" s="11"/>
    </row>
    <row r="46" spans="2:5" ht="12.75">
      <c r="B46" s="21" t="s">
        <v>200</v>
      </c>
      <c r="C46" s="5" t="s">
        <v>200</v>
      </c>
      <c r="D46" s="12"/>
      <c r="E46" s="13"/>
    </row>
    <row r="47" spans="1:7" ht="15">
      <c r="A47" s="11"/>
      <c r="B47" s="77"/>
      <c r="C47" s="201"/>
      <c r="D47" s="201"/>
      <c r="E47" s="201"/>
      <c r="F47" s="201"/>
      <c r="G47" s="201"/>
    </row>
    <row r="48" spans="2:7" ht="15" customHeight="1">
      <c r="B48" s="22"/>
      <c r="C48" s="202"/>
      <c r="D48" s="202"/>
      <c r="E48" s="202"/>
      <c r="F48" s="202"/>
      <c r="G48" s="202"/>
    </row>
    <row r="49" spans="3:7" ht="12.75">
      <c r="C49" s="61"/>
      <c r="D49" s="61"/>
      <c r="E49" s="61"/>
      <c r="F49" s="61"/>
      <c r="G49" s="61"/>
    </row>
    <row r="50" spans="1:11" ht="12.75">
      <c r="A50" s="189" t="s">
        <v>303</v>
      </c>
      <c r="B50" s="189"/>
      <c r="C50" s="189"/>
      <c r="D50" s="189"/>
      <c r="E50" s="189"/>
      <c r="F50" s="189"/>
      <c r="G50" s="2"/>
      <c r="H50" s="2"/>
      <c r="I50" s="2"/>
      <c r="J50" s="2"/>
      <c r="K50" s="2"/>
    </row>
    <row r="51" spans="1:11" ht="12.75">
      <c r="A51" s="189" t="s">
        <v>429</v>
      </c>
      <c r="B51" s="189"/>
      <c r="C51" s="189"/>
      <c r="D51" s="189"/>
      <c r="E51" s="189"/>
      <c r="F51" s="189"/>
      <c r="G51" s="2"/>
      <c r="H51" s="2"/>
      <c r="I51" s="2"/>
      <c r="J51" s="2"/>
      <c r="K51" s="2"/>
    </row>
    <row r="55" spans="4:6" ht="12.75">
      <c r="D55" s="17"/>
      <c r="F55" s="17"/>
    </row>
  </sheetData>
  <mergeCells count="11">
    <mergeCell ref="A50:F50"/>
    <mergeCell ref="A51:F51"/>
    <mergeCell ref="A7:F7"/>
    <mergeCell ref="A6:F6"/>
    <mergeCell ref="C47:G47"/>
    <mergeCell ref="C48:G48"/>
    <mergeCell ref="A3:F3"/>
    <mergeCell ref="A1:F1"/>
    <mergeCell ref="A4:F4"/>
    <mergeCell ref="A5:F5"/>
    <mergeCell ref="A2:F2"/>
  </mergeCells>
  <printOptions/>
  <pageMargins left="0.5" right="0" top="0.5" bottom="0" header="0" footer="0"/>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workbookViewId="0" topLeftCell="A13">
      <selection activeCell="Q27" sqref="Q27:R38"/>
    </sheetView>
  </sheetViews>
  <sheetFormatPr defaultColWidth="9.33203125" defaultRowHeight="12.75"/>
  <cols>
    <col min="1" max="3" width="3.83203125" style="5" customWidth="1"/>
    <col min="4" max="4" width="34.33203125" style="5" customWidth="1"/>
    <col min="5" max="5" width="16.66015625" style="5" customWidth="1"/>
    <col min="6" max="6" width="2.33203125" style="5" customWidth="1"/>
    <col min="7" max="7" width="17.83203125" style="5" customWidth="1"/>
    <col min="8" max="8" width="2.5" style="5" customWidth="1"/>
    <col min="9" max="9" width="15.83203125" style="5" customWidth="1"/>
    <col min="10" max="10" width="3.16015625" style="5" customWidth="1"/>
    <col min="11" max="11" width="15.83203125" style="5" customWidth="1"/>
    <col min="12" max="12" width="1.83203125" style="5" customWidth="1"/>
    <col min="13" max="13" width="15.83203125" style="5" customWidth="1"/>
    <col min="14" max="14" width="1.66796875" style="5" customWidth="1"/>
    <col min="15" max="15" width="15.5" style="5" customWidth="1"/>
    <col min="16" max="16" width="2.5" style="5" customWidth="1"/>
    <col min="17" max="16384" width="9.33203125" style="5" customWidth="1"/>
  </cols>
  <sheetData>
    <row r="1" spans="1:13" ht="19.5" customHeight="1">
      <c r="A1" s="198" t="str">
        <f>+'Income Statements'!A1:H1</f>
        <v>LITESPEED EDUCATION TECHNOLOGIES BERHAD</v>
      </c>
      <c r="B1" s="198"/>
      <c r="C1" s="198"/>
      <c r="D1" s="198"/>
      <c r="E1" s="198"/>
      <c r="F1" s="198"/>
      <c r="G1" s="198"/>
      <c r="H1" s="198"/>
      <c r="I1" s="198"/>
      <c r="J1" s="198"/>
      <c r="K1" s="198"/>
      <c r="L1" s="198"/>
      <c r="M1" s="198"/>
    </row>
    <row r="2" spans="1:13" ht="12.75" customHeight="1">
      <c r="A2" s="200"/>
      <c r="B2" s="200"/>
      <c r="C2" s="200"/>
      <c r="D2" s="200"/>
      <c r="E2" s="200"/>
      <c r="F2" s="200"/>
      <c r="G2" s="200"/>
      <c r="H2" s="200"/>
      <c r="I2" s="200"/>
      <c r="J2" s="200"/>
      <c r="K2" s="200"/>
      <c r="L2" s="200"/>
      <c r="M2" s="200"/>
    </row>
    <row r="3" spans="1:13" ht="9.75" customHeight="1">
      <c r="A3" s="197" t="str">
        <f>+'Income Statements'!A3:H3</f>
        <v>Company No. 646756-X</v>
      </c>
      <c r="B3" s="197"/>
      <c r="C3" s="197"/>
      <c r="D3" s="197"/>
      <c r="E3" s="197"/>
      <c r="F3" s="197"/>
      <c r="G3" s="197"/>
      <c r="H3" s="197"/>
      <c r="I3" s="197"/>
      <c r="J3" s="197"/>
      <c r="K3" s="197"/>
      <c r="L3" s="197"/>
      <c r="M3" s="197"/>
    </row>
    <row r="4" spans="1:13" ht="9.75" customHeight="1">
      <c r="A4" s="197" t="s">
        <v>194</v>
      </c>
      <c r="B4" s="197"/>
      <c r="C4" s="197"/>
      <c r="D4" s="197"/>
      <c r="E4" s="197"/>
      <c r="F4" s="197"/>
      <c r="G4" s="197"/>
      <c r="H4" s="197"/>
      <c r="I4" s="197"/>
      <c r="J4" s="197"/>
      <c r="K4" s="197"/>
      <c r="L4" s="197"/>
      <c r="M4" s="197"/>
    </row>
    <row r="5" spans="1:13" ht="19.5" customHeight="1">
      <c r="A5" s="199" t="str">
        <f>+'Income Statements'!A5:H5</f>
        <v>Quarterly report on results for the 4th quarter ended 30.04.2009</v>
      </c>
      <c r="B5" s="199"/>
      <c r="C5" s="199"/>
      <c r="D5" s="199"/>
      <c r="E5" s="199"/>
      <c r="F5" s="199"/>
      <c r="G5" s="199"/>
      <c r="H5" s="199"/>
      <c r="I5" s="199"/>
      <c r="J5" s="199"/>
      <c r="K5" s="199"/>
      <c r="L5" s="199"/>
      <c r="M5" s="199"/>
    </row>
    <row r="6" spans="1:13" ht="19.5" customHeight="1" thickBot="1">
      <c r="A6" s="192" t="s">
        <v>262</v>
      </c>
      <c r="B6" s="192"/>
      <c r="C6" s="192"/>
      <c r="D6" s="192"/>
      <c r="E6" s="192"/>
      <c r="F6" s="192"/>
      <c r="G6" s="192"/>
      <c r="H6" s="192"/>
      <c r="I6" s="192"/>
      <c r="J6" s="192"/>
      <c r="K6" s="192"/>
      <c r="L6" s="192"/>
      <c r="M6" s="192"/>
    </row>
    <row r="7" spans="1:13" ht="20.25" customHeight="1">
      <c r="A7" s="196" t="s">
        <v>206</v>
      </c>
      <c r="B7" s="196"/>
      <c r="C7" s="196"/>
      <c r="D7" s="196"/>
      <c r="E7" s="196"/>
      <c r="F7" s="196"/>
      <c r="G7" s="196"/>
      <c r="H7" s="196"/>
      <c r="I7" s="196"/>
      <c r="J7" s="196"/>
      <c r="K7" s="196"/>
      <c r="L7" s="196"/>
      <c r="M7" s="196"/>
    </row>
    <row r="8" spans="1:13" ht="20.25" customHeight="1">
      <c r="A8" s="3"/>
      <c r="B8" s="3"/>
      <c r="C8" s="3"/>
      <c r="D8" s="3"/>
      <c r="E8" s="3"/>
      <c r="F8" s="3"/>
      <c r="G8" s="3"/>
      <c r="H8" s="3"/>
      <c r="I8" s="3"/>
      <c r="J8" s="3"/>
      <c r="K8" s="3"/>
      <c r="L8" s="3"/>
      <c r="M8" s="3"/>
    </row>
    <row r="9" spans="1:13" ht="20.25" customHeight="1">
      <c r="A9" s="3"/>
      <c r="B9" s="3"/>
      <c r="C9" s="3"/>
      <c r="D9" s="3"/>
      <c r="E9" s="99" t="s">
        <v>361</v>
      </c>
      <c r="F9" s="48" t="s">
        <v>200</v>
      </c>
      <c r="G9" s="100" t="s">
        <v>368</v>
      </c>
      <c r="H9" s="48"/>
      <c r="I9" s="48"/>
      <c r="J9" s="48"/>
      <c r="K9" s="96" t="s">
        <v>369</v>
      </c>
      <c r="L9" s="3"/>
      <c r="M9" s="3"/>
    </row>
    <row r="10" spans="1:13" ht="20.25" customHeight="1">
      <c r="A10" s="3"/>
      <c r="B10" s="3"/>
      <c r="C10" s="3"/>
      <c r="D10" s="3"/>
      <c r="E10" s="97" t="s">
        <v>362</v>
      </c>
      <c r="F10" s="48"/>
      <c r="G10" s="96" t="s">
        <v>359</v>
      </c>
      <c r="H10" s="48"/>
      <c r="I10" s="96" t="s">
        <v>360</v>
      </c>
      <c r="J10" s="3"/>
      <c r="K10" s="48"/>
      <c r="L10" s="3"/>
      <c r="M10" s="3"/>
    </row>
    <row r="11" spans="1:13" ht="48" customHeight="1">
      <c r="A11" s="106"/>
      <c r="B11" s="106"/>
      <c r="C11" s="45"/>
      <c r="D11" s="45"/>
      <c r="E11" s="48" t="s">
        <v>195</v>
      </c>
      <c r="F11" s="48"/>
      <c r="G11" s="48" t="s">
        <v>283</v>
      </c>
      <c r="H11" s="11"/>
      <c r="I11" s="48" t="s">
        <v>284</v>
      </c>
      <c r="J11" s="11"/>
      <c r="K11" s="48" t="s">
        <v>411</v>
      </c>
      <c r="L11" s="48"/>
      <c r="M11" s="48" t="s">
        <v>370</v>
      </c>
    </row>
    <row r="12" spans="1:13" ht="15" customHeight="1">
      <c r="A12" s="11"/>
      <c r="B12" s="106"/>
      <c r="C12" s="45"/>
      <c r="D12" s="45"/>
      <c r="E12" s="46" t="s">
        <v>202</v>
      </c>
      <c r="F12" s="46"/>
      <c r="G12" s="46" t="s">
        <v>202</v>
      </c>
      <c r="H12" s="11"/>
      <c r="I12" s="46" t="s">
        <v>202</v>
      </c>
      <c r="J12" s="11"/>
      <c r="K12" s="46" t="s">
        <v>202</v>
      </c>
      <c r="L12" s="46"/>
      <c r="M12" s="46" t="s">
        <v>202</v>
      </c>
    </row>
    <row r="13" spans="1:13" ht="12.75">
      <c r="A13" s="44" t="s">
        <v>16</v>
      </c>
      <c r="B13" s="11"/>
      <c r="C13" s="11"/>
      <c r="D13" s="11"/>
      <c r="E13" s="11"/>
      <c r="F13" s="11"/>
      <c r="G13" s="11"/>
      <c r="H13" s="11"/>
      <c r="I13" s="11"/>
      <c r="J13" s="11"/>
      <c r="K13" s="11"/>
      <c r="L13" s="11"/>
      <c r="M13" s="11"/>
    </row>
    <row r="14" spans="1:21" ht="12.75">
      <c r="A14" s="11"/>
      <c r="B14" s="11"/>
      <c r="C14" s="11"/>
      <c r="D14" s="11"/>
      <c r="E14" s="11"/>
      <c r="F14" s="11"/>
      <c r="G14" s="11"/>
      <c r="H14" s="11"/>
      <c r="I14" s="11"/>
      <c r="J14" s="11"/>
      <c r="K14" s="11"/>
      <c r="L14" s="11"/>
      <c r="M14" s="11"/>
      <c r="O14" s="9" t="s">
        <v>200</v>
      </c>
      <c r="P14" s="18" t="s">
        <v>200</v>
      </c>
      <c r="Q14" s="28" t="s">
        <v>200</v>
      </c>
      <c r="R14" s="28" t="s">
        <v>200</v>
      </c>
      <c r="S14" s="28" t="s">
        <v>200</v>
      </c>
      <c r="T14" s="5" t="s">
        <v>200</v>
      </c>
      <c r="U14" s="9" t="s">
        <v>200</v>
      </c>
    </row>
    <row r="15" spans="1:14" ht="12.75">
      <c r="A15" s="11" t="s">
        <v>0</v>
      </c>
      <c r="B15" s="11"/>
      <c r="C15" s="11"/>
      <c r="D15" s="11"/>
      <c r="E15" s="41">
        <v>13800</v>
      </c>
      <c r="F15" s="42">
        <v>0</v>
      </c>
      <c r="G15" s="43">
        <v>10355</v>
      </c>
      <c r="H15" s="70"/>
      <c r="I15" s="43">
        <v>2686</v>
      </c>
      <c r="J15" s="11"/>
      <c r="K15" s="41">
        <v>-16469</v>
      </c>
      <c r="L15" s="42"/>
      <c r="M15" s="41">
        <f>SUM(E15:K15)</f>
        <v>10372</v>
      </c>
      <c r="N15" s="11"/>
    </row>
    <row r="16" spans="1:14" ht="12.75">
      <c r="A16" s="11"/>
      <c r="B16" s="11"/>
      <c r="C16" s="11"/>
      <c r="D16" s="11"/>
      <c r="E16" s="41"/>
      <c r="F16" s="42"/>
      <c r="G16" s="11"/>
      <c r="H16" s="27"/>
      <c r="I16" s="11"/>
      <c r="J16" s="11"/>
      <c r="K16" s="41"/>
      <c r="L16" s="42"/>
      <c r="M16" s="41"/>
      <c r="N16" s="11"/>
    </row>
    <row r="17" spans="1:14" ht="12.75">
      <c r="A17" s="11" t="s">
        <v>95</v>
      </c>
      <c r="B17" s="11"/>
      <c r="C17" s="11"/>
      <c r="D17" s="11"/>
      <c r="E17" s="81">
        <v>0</v>
      </c>
      <c r="F17" s="42"/>
      <c r="G17" s="81">
        <v>0</v>
      </c>
      <c r="H17" s="27"/>
      <c r="I17" s="81">
        <v>0</v>
      </c>
      <c r="J17" s="11"/>
      <c r="K17" s="81">
        <f>'Income Statements'!$J$40</f>
        <v>-8849</v>
      </c>
      <c r="L17" s="42"/>
      <c r="M17" s="81">
        <f>+SUM(E17:K17)</f>
        <v>-8849</v>
      </c>
      <c r="N17" s="11"/>
    </row>
    <row r="18" spans="1:15" ht="12.75">
      <c r="A18" s="11"/>
      <c r="B18" s="11"/>
      <c r="C18" s="11"/>
      <c r="D18" s="11"/>
      <c r="E18" s="41"/>
      <c r="F18" s="42"/>
      <c r="G18" s="11"/>
      <c r="H18" s="27"/>
      <c r="I18" s="11"/>
      <c r="J18" s="11"/>
      <c r="K18" s="41"/>
      <c r="L18" s="42"/>
      <c r="M18" s="41"/>
      <c r="N18" s="11"/>
      <c r="O18" s="108"/>
    </row>
    <row r="19" spans="1:22" ht="12.75">
      <c r="A19" s="11"/>
      <c r="B19" s="11"/>
      <c r="C19" s="11"/>
      <c r="D19" s="11"/>
      <c r="E19" s="42">
        <f>SUM(E15:E17)</f>
        <v>13800</v>
      </c>
      <c r="F19" s="42">
        <f aca="true" t="shared" si="0" ref="F19:M19">SUM(F15:F17)</f>
        <v>0</v>
      </c>
      <c r="G19" s="42">
        <f t="shared" si="0"/>
        <v>10355</v>
      </c>
      <c r="H19" s="80"/>
      <c r="I19" s="42">
        <f t="shared" si="0"/>
        <v>2686</v>
      </c>
      <c r="J19" s="42" t="s">
        <v>200</v>
      </c>
      <c r="K19" s="42">
        <f t="shared" si="0"/>
        <v>-25318</v>
      </c>
      <c r="L19" s="42">
        <f t="shared" si="0"/>
        <v>0</v>
      </c>
      <c r="M19" s="42">
        <f t="shared" si="0"/>
        <v>1523</v>
      </c>
      <c r="N19" s="11"/>
      <c r="O19" s="42"/>
      <c r="P19" s="11"/>
      <c r="Q19" s="11"/>
      <c r="R19" s="11"/>
      <c r="S19" s="11"/>
      <c r="T19" s="11"/>
      <c r="U19" s="11"/>
      <c r="V19" s="11"/>
    </row>
    <row r="20" spans="1:14" ht="12.75">
      <c r="A20" s="11"/>
      <c r="B20" s="11"/>
      <c r="C20" s="11"/>
      <c r="D20" s="11"/>
      <c r="E20" s="41"/>
      <c r="F20" s="42"/>
      <c r="G20" s="11"/>
      <c r="H20" s="27"/>
      <c r="I20" s="11"/>
      <c r="J20" s="11"/>
      <c r="K20" s="41"/>
      <c r="L20" s="42"/>
      <c r="M20" s="41"/>
      <c r="N20" s="11"/>
    </row>
    <row r="21" spans="1:13" ht="12.75">
      <c r="A21" s="11" t="s">
        <v>301</v>
      </c>
      <c r="B21" s="11"/>
      <c r="C21" s="11"/>
      <c r="D21" s="11"/>
      <c r="E21" s="41">
        <v>0</v>
      </c>
      <c r="F21" s="42"/>
      <c r="G21" s="41">
        <v>0</v>
      </c>
      <c r="H21" s="27"/>
      <c r="I21" s="50">
        <v>85.5</v>
      </c>
      <c r="J21" s="11"/>
      <c r="K21" s="41">
        <v>0</v>
      </c>
      <c r="L21" s="42"/>
      <c r="M21" s="41">
        <f>SUM(E21:K21)</f>
        <v>85.5</v>
      </c>
    </row>
    <row r="22" spans="1:13" ht="12.75">
      <c r="A22" s="11"/>
      <c r="B22" s="11"/>
      <c r="C22" s="11"/>
      <c r="D22" s="11"/>
      <c r="E22" s="81"/>
      <c r="F22" s="80"/>
      <c r="G22" s="158"/>
      <c r="H22" s="27"/>
      <c r="I22" s="158"/>
      <c r="J22" s="11"/>
      <c r="K22" s="81"/>
      <c r="L22" s="42"/>
      <c r="M22" s="81"/>
    </row>
    <row r="23" spans="1:15" ht="13.5" thickBot="1">
      <c r="A23" s="11" t="s">
        <v>96</v>
      </c>
      <c r="B23" s="11"/>
      <c r="C23" s="11"/>
      <c r="D23" s="11"/>
      <c r="E23" s="82">
        <f>SUM(E19:E21)</f>
        <v>13800</v>
      </c>
      <c r="F23" s="31">
        <f>+SUM(F15:F20)</f>
        <v>0</v>
      </c>
      <c r="G23" s="82">
        <f>SUM(G19:G21)</f>
        <v>10355</v>
      </c>
      <c r="H23" s="31"/>
      <c r="I23" s="82">
        <f>SUM(I19:I21)</f>
        <v>2771.5</v>
      </c>
      <c r="J23" s="11"/>
      <c r="K23" s="82">
        <f>SUM(K19:K21)</f>
        <v>-25318</v>
      </c>
      <c r="L23" s="42"/>
      <c r="M23" s="82">
        <f>SUM(M19:M21)</f>
        <v>1608.5</v>
      </c>
      <c r="O23" s="12"/>
    </row>
    <row r="24" spans="1:15" ht="13.5" thickTop="1">
      <c r="A24" s="11"/>
      <c r="B24" s="11"/>
      <c r="C24" s="11"/>
      <c r="D24" s="11"/>
      <c r="E24" s="11"/>
      <c r="F24" s="11"/>
      <c r="G24" s="11"/>
      <c r="H24" s="27"/>
      <c r="I24" s="11"/>
      <c r="J24" s="11"/>
      <c r="K24" s="11"/>
      <c r="L24" s="11"/>
      <c r="M24" s="11"/>
      <c r="O24" s="12"/>
    </row>
    <row r="25" spans="1:15" ht="12.75">
      <c r="A25" s="205"/>
      <c r="B25" s="206"/>
      <c r="C25" s="206"/>
      <c r="D25" s="206"/>
      <c r="E25" s="206"/>
      <c r="F25" s="206"/>
      <c r="G25" s="206"/>
      <c r="H25" s="206"/>
      <c r="I25" s="206"/>
      <c r="J25" s="206"/>
      <c r="K25" s="206"/>
      <c r="L25" s="206"/>
      <c r="M25" s="206"/>
      <c r="O25" s="18"/>
    </row>
    <row r="26" spans="1:13" ht="12.75">
      <c r="A26" s="206"/>
      <c r="B26" s="206"/>
      <c r="C26" s="206"/>
      <c r="D26" s="206"/>
      <c r="E26" s="206"/>
      <c r="F26" s="206"/>
      <c r="G26" s="206"/>
      <c r="H26" s="206"/>
      <c r="I26" s="206"/>
      <c r="J26" s="206"/>
      <c r="K26" s="206"/>
      <c r="L26" s="206"/>
      <c r="M26" s="206"/>
    </row>
    <row r="27" spans="1:13" ht="15">
      <c r="A27" s="83" t="s">
        <v>97</v>
      </c>
      <c r="B27" s="84"/>
      <c r="C27" s="84"/>
      <c r="D27" s="84"/>
      <c r="E27" s="76"/>
      <c r="F27" s="76"/>
      <c r="G27" s="76"/>
      <c r="H27" s="76"/>
      <c r="I27" s="76"/>
      <c r="J27" s="76"/>
      <c r="K27" s="76"/>
      <c r="L27" s="76"/>
      <c r="M27" s="76"/>
    </row>
    <row r="28" spans="1:13" ht="12.75">
      <c r="A28" s="76"/>
      <c r="B28" s="76"/>
      <c r="C28" s="76"/>
      <c r="D28" s="76"/>
      <c r="E28" s="76"/>
      <c r="F28" s="76"/>
      <c r="G28" s="76"/>
      <c r="H28" s="76"/>
      <c r="I28" s="76"/>
      <c r="J28" s="76"/>
      <c r="K28" s="76"/>
      <c r="L28" s="76"/>
      <c r="M28" s="76"/>
    </row>
    <row r="29" spans="1:13" ht="12.75">
      <c r="A29" s="140" t="s">
        <v>390</v>
      </c>
      <c r="B29" s="76"/>
      <c r="C29" s="76"/>
      <c r="D29" s="76"/>
      <c r="E29" s="41">
        <v>13800</v>
      </c>
      <c r="F29" s="42">
        <v>0</v>
      </c>
      <c r="G29" s="43">
        <v>10355</v>
      </c>
      <c r="H29" s="43"/>
      <c r="I29" s="43">
        <v>2826</v>
      </c>
      <c r="J29" s="76"/>
      <c r="K29" s="41">
        <v>-8933</v>
      </c>
      <c r="L29" s="42"/>
      <c r="M29" s="41">
        <f>SUM(E29:K29)</f>
        <v>18048</v>
      </c>
    </row>
    <row r="30" spans="1:13" ht="12.75">
      <c r="A30" s="76"/>
      <c r="B30" s="76"/>
      <c r="C30" s="76"/>
      <c r="D30" s="76"/>
      <c r="E30" s="41"/>
      <c r="F30" s="42"/>
      <c r="G30" s="43"/>
      <c r="H30" s="43"/>
      <c r="I30" s="43"/>
      <c r="J30" s="76"/>
      <c r="K30" s="41"/>
      <c r="L30" s="42"/>
      <c r="M30" s="41" t="s">
        <v>200</v>
      </c>
    </row>
    <row r="31" spans="1:13" ht="12.75">
      <c r="A31" s="76" t="s">
        <v>98</v>
      </c>
      <c r="B31" s="76"/>
      <c r="C31" s="76"/>
      <c r="D31" s="76"/>
      <c r="E31" s="81">
        <v>0</v>
      </c>
      <c r="F31" s="42"/>
      <c r="G31" s="81">
        <v>0</v>
      </c>
      <c r="H31" s="27"/>
      <c r="I31" s="81">
        <v>0</v>
      </c>
      <c r="J31" s="76"/>
      <c r="K31" s="81">
        <f>'Income Statements'!$L$40</f>
        <v>-7536</v>
      </c>
      <c r="L31" s="42"/>
      <c r="M31" s="81">
        <f>+SUM(E31:K31)</f>
        <v>-7536</v>
      </c>
    </row>
    <row r="32" spans="1:13" ht="12.75">
      <c r="A32" s="76"/>
      <c r="B32" s="76"/>
      <c r="C32" s="76"/>
      <c r="D32" s="76"/>
      <c r="E32" s="41"/>
      <c r="F32" s="42"/>
      <c r="G32" s="43"/>
      <c r="H32" s="70"/>
      <c r="I32" s="43"/>
      <c r="J32" s="76"/>
      <c r="K32" s="41"/>
      <c r="L32" s="42"/>
      <c r="M32" s="41"/>
    </row>
    <row r="33" spans="1:14" ht="12.75">
      <c r="A33" s="11"/>
      <c r="B33" s="76"/>
      <c r="C33" s="76"/>
      <c r="D33" s="76"/>
      <c r="E33" s="41">
        <f>SUM(E29:E31)</f>
        <v>13800</v>
      </c>
      <c r="F33" s="41" t="s">
        <v>200</v>
      </c>
      <c r="G33" s="41">
        <f aca="true" t="shared" si="1" ref="G33:N33">SUM(G29:G31)</f>
        <v>10355</v>
      </c>
      <c r="H33" s="31" t="s">
        <v>200</v>
      </c>
      <c r="I33" s="41">
        <f t="shared" si="1"/>
        <v>2826</v>
      </c>
      <c r="J33" s="41" t="s">
        <v>200</v>
      </c>
      <c r="K33" s="41">
        <f t="shared" si="1"/>
        <v>-16469</v>
      </c>
      <c r="L33" s="41" t="s">
        <v>200</v>
      </c>
      <c r="M33" s="41">
        <f t="shared" si="1"/>
        <v>10512</v>
      </c>
      <c r="N33" s="9">
        <f t="shared" si="1"/>
        <v>0</v>
      </c>
    </row>
    <row r="34" spans="1:17" ht="12.75">
      <c r="A34" s="76"/>
      <c r="B34" s="76"/>
      <c r="C34" s="76"/>
      <c r="D34" s="76"/>
      <c r="E34" s="41"/>
      <c r="F34" s="42"/>
      <c r="G34" s="43"/>
      <c r="H34" s="70"/>
      <c r="I34" s="43"/>
      <c r="J34" s="76"/>
      <c r="K34" s="41"/>
      <c r="L34" s="42"/>
      <c r="M34" s="41"/>
      <c r="Q34" s="18"/>
    </row>
    <row r="35" spans="1:13" ht="12.75">
      <c r="A35" s="76" t="s">
        <v>301</v>
      </c>
      <c r="B35" s="76"/>
      <c r="C35" s="76"/>
      <c r="D35" s="76"/>
      <c r="E35" s="41">
        <v>0</v>
      </c>
      <c r="F35" s="42"/>
      <c r="G35" s="41">
        <v>0</v>
      </c>
      <c r="H35" s="27"/>
      <c r="I35" s="50">
        <v>-140</v>
      </c>
      <c r="J35" s="76"/>
      <c r="K35" s="41">
        <v>0</v>
      </c>
      <c r="L35" s="42"/>
      <c r="M35" s="41">
        <f>SUM(E35:K35)</f>
        <v>-140</v>
      </c>
    </row>
    <row r="36" spans="1:13" ht="12.75">
      <c r="A36" s="76"/>
      <c r="B36" s="76"/>
      <c r="C36" s="76"/>
      <c r="D36" s="76"/>
      <c r="E36" s="81"/>
      <c r="F36" s="80"/>
      <c r="G36" s="105"/>
      <c r="H36" s="107"/>
      <c r="I36" s="105"/>
      <c r="J36" s="76"/>
      <c r="K36" s="81"/>
      <c r="L36" s="42"/>
      <c r="M36" s="81"/>
    </row>
    <row r="37" spans="1:13" ht="13.5" thickBot="1">
      <c r="A37" s="76" t="s">
        <v>99</v>
      </c>
      <c r="B37" s="76"/>
      <c r="C37" s="76"/>
      <c r="D37" s="76"/>
      <c r="E37" s="82">
        <f>+SUM(E33:E35)</f>
        <v>13800</v>
      </c>
      <c r="F37" s="31">
        <f>+SUM(F29:F35)</f>
        <v>0</v>
      </c>
      <c r="G37" s="82">
        <f>+SUM(G33:G35)</f>
        <v>10355</v>
      </c>
      <c r="H37" s="31">
        <f>+SUM(H29:H35)</f>
        <v>0</v>
      </c>
      <c r="I37" s="82">
        <f>+SUM(I33:I35)</f>
        <v>2686</v>
      </c>
      <c r="J37" s="76"/>
      <c r="K37" s="82">
        <f>+SUM(K33:K35)</f>
        <v>-16469</v>
      </c>
      <c r="L37" s="42"/>
      <c r="M37" s="82">
        <f>+SUM(M33:M35)</f>
        <v>10372</v>
      </c>
    </row>
    <row r="38" spans="1:13" ht="13.5" thickTop="1">
      <c r="A38" s="55"/>
      <c r="B38" s="55"/>
      <c r="C38" s="55"/>
      <c r="D38" s="55"/>
      <c r="E38" s="55"/>
      <c r="F38" s="55"/>
      <c r="G38" s="55"/>
      <c r="H38" s="55"/>
      <c r="I38" s="55"/>
      <c r="J38" s="55"/>
      <c r="K38" s="55"/>
      <c r="L38" s="55"/>
      <c r="M38" s="55"/>
    </row>
    <row r="39" spans="1:13" ht="12.75">
      <c r="A39" s="55"/>
      <c r="B39" s="55"/>
      <c r="C39" s="55"/>
      <c r="D39" s="55"/>
      <c r="E39" s="55"/>
      <c r="F39" s="55"/>
      <c r="G39" s="55"/>
      <c r="H39" s="55"/>
      <c r="I39" s="55"/>
      <c r="J39" s="55"/>
      <c r="K39" s="55"/>
      <c r="L39" s="55"/>
      <c r="M39" s="55"/>
    </row>
    <row r="40" spans="1:13" ht="12.75">
      <c r="A40" s="65"/>
      <c r="B40" s="65"/>
      <c r="C40" s="65"/>
      <c r="D40" s="65"/>
      <c r="E40" s="65"/>
      <c r="F40" s="65"/>
      <c r="G40" s="65"/>
      <c r="H40" s="65"/>
      <c r="I40" s="117"/>
      <c r="J40" s="65"/>
      <c r="K40" s="65"/>
      <c r="L40" s="65"/>
      <c r="M40" s="65"/>
    </row>
    <row r="41" ht="12.75">
      <c r="A41" s="5" t="s">
        <v>200</v>
      </c>
    </row>
    <row r="42" spans="1:13" ht="12.75">
      <c r="A42" s="203" t="s">
        <v>298</v>
      </c>
      <c r="B42" s="203"/>
      <c r="C42" s="203"/>
      <c r="D42" s="203"/>
      <c r="E42" s="203"/>
      <c r="F42" s="203"/>
      <c r="G42" s="203"/>
      <c r="H42" s="203"/>
      <c r="I42" s="204"/>
      <c r="J42" s="204"/>
      <c r="K42" s="204"/>
      <c r="L42" s="204"/>
      <c r="M42" s="204"/>
    </row>
    <row r="43" spans="1:13" ht="12.75">
      <c r="A43" s="203" t="s">
        <v>429</v>
      </c>
      <c r="B43" s="203"/>
      <c r="C43" s="203"/>
      <c r="D43" s="203"/>
      <c r="E43" s="203"/>
      <c r="F43" s="203"/>
      <c r="G43" s="203"/>
      <c r="H43" s="203"/>
      <c r="I43" s="204"/>
      <c r="J43" s="204"/>
      <c r="K43" s="204"/>
      <c r="L43" s="204"/>
      <c r="M43" s="204"/>
    </row>
  </sheetData>
  <mergeCells count="10">
    <mergeCell ref="A42:M42"/>
    <mergeCell ref="A43:M43"/>
    <mergeCell ref="A6:M6"/>
    <mergeCell ref="A7:M7"/>
    <mergeCell ref="A25:M26"/>
    <mergeCell ref="A1:M1"/>
    <mergeCell ref="A3:M3"/>
    <mergeCell ref="A4:M4"/>
    <mergeCell ref="A5:M5"/>
    <mergeCell ref="A2:M2"/>
  </mergeCells>
  <printOptions/>
  <pageMargins left="0.75" right="0.75" top="0.41" bottom="1" header="0.28"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6">
      <selection activeCell="K45" sqref="K45"/>
    </sheetView>
  </sheetViews>
  <sheetFormatPr defaultColWidth="9.33203125" defaultRowHeight="12.75"/>
  <cols>
    <col min="1" max="2" width="3.83203125" style="5" customWidth="1"/>
    <col min="3" max="3" width="50.83203125" style="5" customWidth="1"/>
    <col min="4" max="4" width="10.33203125" style="5" customWidth="1"/>
    <col min="5" max="6" width="15.66015625" style="5" customWidth="1"/>
    <col min="7" max="16384" width="9.33203125" style="5" customWidth="1"/>
  </cols>
  <sheetData>
    <row r="1" spans="1:6" ht="19.5" customHeight="1">
      <c r="A1" s="207" t="str">
        <f>+'Income Statements'!A1:H1</f>
        <v>LITESPEED EDUCATION TECHNOLOGIES BERHAD</v>
      </c>
      <c r="B1" s="207"/>
      <c r="C1" s="207"/>
      <c r="D1" s="207"/>
      <c r="E1" s="207"/>
      <c r="F1" s="207"/>
    </row>
    <row r="2" spans="1:6" ht="13.5" customHeight="1">
      <c r="A2" s="193"/>
      <c r="B2" s="193"/>
      <c r="C2" s="193"/>
      <c r="D2" s="193"/>
      <c r="E2" s="193"/>
      <c r="F2" s="193"/>
    </row>
    <row r="3" spans="1:6" ht="9.75" customHeight="1">
      <c r="A3" s="191" t="str">
        <f>+'Income Statements'!A3:H3</f>
        <v>Company No. 646756-X</v>
      </c>
      <c r="B3" s="191"/>
      <c r="C3" s="191"/>
      <c r="D3" s="191"/>
      <c r="E3" s="191"/>
      <c r="F3" s="191"/>
    </row>
    <row r="4" spans="1:6" ht="9.75" customHeight="1">
      <c r="A4" s="191" t="s">
        <v>194</v>
      </c>
      <c r="B4" s="191"/>
      <c r="C4" s="191"/>
      <c r="D4" s="191"/>
      <c r="E4" s="191"/>
      <c r="F4" s="191"/>
    </row>
    <row r="5" spans="1:6" ht="19.5" customHeight="1">
      <c r="A5" s="194" t="str">
        <f>+'Income Statements'!A5:H5</f>
        <v>Quarterly report on results for the 4th quarter ended 30.04.2009</v>
      </c>
      <c r="B5" s="194"/>
      <c r="C5" s="194"/>
      <c r="D5" s="194"/>
      <c r="E5" s="194"/>
      <c r="F5" s="194"/>
    </row>
    <row r="6" spans="1:6" ht="19.5" customHeight="1" thickBot="1">
      <c r="A6" s="194" t="s">
        <v>296</v>
      </c>
      <c r="B6" s="194"/>
      <c r="C6" s="194"/>
      <c r="D6" s="194"/>
      <c r="E6" s="194"/>
      <c r="F6" s="194"/>
    </row>
    <row r="7" spans="1:6" ht="20.25" customHeight="1">
      <c r="A7" s="196" t="s">
        <v>206</v>
      </c>
      <c r="B7" s="196"/>
      <c r="C7" s="196"/>
      <c r="D7" s="196"/>
      <c r="E7" s="196"/>
      <c r="F7" s="196"/>
    </row>
    <row r="8" spans="1:6" ht="15.75" customHeight="1">
      <c r="A8" s="4"/>
      <c r="B8" s="4"/>
      <c r="C8" s="4"/>
      <c r="D8" s="4"/>
      <c r="E8" s="4"/>
      <c r="F8" s="4"/>
    </row>
    <row r="9" spans="1:6" ht="35.25" customHeight="1">
      <c r="A9" s="106"/>
      <c r="B9" s="45"/>
      <c r="C9" s="45"/>
      <c r="D9" s="48"/>
      <c r="E9" s="48" t="s">
        <v>100</v>
      </c>
      <c r="F9" s="48" t="s">
        <v>101</v>
      </c>
    </row>
    <row r="10" spans="1:6" ht="15" customHeight="1">
      <c r="A10" s="106"/>
      <c r="B10" s="45"/>
      <c r="C10" s="45"/>
      <c r="D10" s="46"/>
      <c r="E10" s="46" t="s">
        <v>202</v>
      </c>
      <c r="F10" s="46" t="s">
        <v>202</v>
      </c>
    </row>
    <row r="11" spans="1:6" ht="15" customHeight="1">
      <c r="A11" s="44" t="s">
        <v>212</v>
      </c>
      <c r="B11" s="45"/>
      <c r="C11" s="45"/>
      <c r="D11" s="46"/>
      <c r="E11" s="46"/>
      <c r="F11" s="46"/>
    </row>
    <row r="12" spans="1:6" ht="15" customHeight="1">
      <c r="A12" s="75" t="s">
        <v>418</v>
      </c>
      <c r="B12" s="45"/>
      <c r="C12" s="45"/>
      <c r="D12" s="46"/>
      <c r="E12" s="47">
        <f>'Income Statements'!$J$35</f>
        <v>-8832</v>
      </c>
      <c r="F12" s="88">
        <f>'Income Statements'!$L$35</f>
        <v>-7525</v>
      </c>
    </row>
    <row r="13" spans="1:6" ht="15" customHeight="1">
      <c r="A13" s="75"/>
      <c r="B13" s="45"/>
      <c r="C13" s="45"/>
      <c r="D13" s="46"/>
      <c r="E13" s="47"/>
      <c r="F13" s="47"/>
    </row>
    <row r="14" spans="1:6" ht="15" customHeight="1">
      <c r="A14" s="75" t="s">
        <v>213</v>
      </c>
      <c r="B14" s="45"/>
      <c r="C14" s="45"/>
      <c r="D14" s="46"/>
      <c r="E14" s="47"/>
      <c r="F14" s="47"/>
    </row>
    <row r="15" spans="1:6" ht="15" customHeight="1">
      <c r="A15" s="75"/>
      <c r="B15" s="45" t="s">
        <v>288</v>
      </c>
      <c r="C15" s="45"/>
      <c r="D15" s="46"/>
      <c r="E15" s="138">
        <v>267</v>
      </c>
      <c r="F15" s="138">
        <v>246</v>
      </c>
    </row>
    <row r="16" spans="1:6" ht="15" customHeight="1">
      <c r="A16" s="75"/>
      <c r="B16" s="45" t="s">
        <v>289</v>
      </c>
      <c r="C16" s="45"/>
      <c r="D16" s="46"/>
      <c r="E16" s="138">
        <v>1125</v>
      </c>
      <c r="F16" s="138">
        <v>2185</v>
      </c>
    </row>
    <row r="17" spans="1:6" ht="15" customHeight="1">
      <c r="A17" s="75"/>
      <c r="B17" s="45" t="s">
        <v>125</v>
      </c>
      <c r="C17" s="45"/>
      <c r="D17" s="46"/>
      <c r="E17" s="138">
        <v>10</v>
      </c>
      <c r="F17" s="142">
        <v>7</v>
      </c>
    </row>
    <row r="18" spans="1:6" ht="15" customHeight="1">
      <c r="A18" s="75"/>
      <c r="B18" s="45" t="s">
        <v>104</v>
      </c>
      <c r="C18" s="45"/>
      <c r="D18" s="46"/>
      <c r="E18" s="138">
        <v>797</v>
      </c>
      <c r="F18" s="41">
        <v>1127</v>
      </c>
    </row>
    <row r="19" spans="1:6" ht="15" customHeight="1">
      <c r="A19" s="75"/>
      <c r="B19" s="45" t="s">
        <v>140</v>
      </c>
      <c r="C19" s="45"/>
      <c r="D19" s="46"/>
      <c r="E19" s="138">
        <v>256</v>
      </c>
      <c r="F19" s="41">
        <v>0</v>
      </c>
    </row>
    <row r="20" spans="1:6" ht="15" customHeight="1">
      <c r="A20" s="75"/>
      <c r="B20" s="45" t="s">
        <v>82</v>
      </c>
      <c r="C20" s="45"/>
      <c r="D20" s="46"/>
      <c r="E20" s="138">
        <v>331</v>
      </c>
      <c r="F20" s="41">
        <v>0</v>
      </c>
    </row>
    <row r="21" spans="1:6" ht="15" customHeight="1">
      <c r="A21" s="75"/>
      <c r="B21" s="45" t="s">
        <v>274</v>
      </c>
      <c r="C21" s="45"/>
      <c r="D21" s="46"/>
      <c r="E21" s="139">
        <v>-69</v>
      </c>
      <c r="F21" s="139">
        <v>-212</v>
      </c>
    </row>
    <row r="22" spans="1:6" ht="15" customHeight="1">
      <c r="A22" s="75"/>
      <c r="B22" s="45"/>
      <c r="C22" s="45"/>
      <c r="D22" s="46"/>
      <c r="E22" s="159"/>
      <c r="F22" s="47"/>
    </row>
    <row r="23" spans="1:6" ht="15" customHeight="1">
      <c r="A23" s="75"/>
      <c r="B23" s="45" t="s">
        <v>200</v>
      </c>
      <c r="C23" s="45"/>
      <c r="D23" s="46"/>
      <c r="E23" s="47"/>
      <c r="F23" s="101"/>
    </row>
    <row r="24" spans="1:6" ht="15" customHeight="1">
      <c r="A24" s="75" t="s">
        <v>7</v>
      </c>
      <c r="B24" s="45"/>
      <c r="C24" s="45"/>
      <c r="D24" s="46"/>
      <c r="E24" s="47">
        <f>SUM(E12:E21)</f>
        <v>-6115</v>
      </c>
      <c r="F24" s="47">
        <f>SUM(F12:F21)</f>
        <v>-4172</v>
      </c>
    </row>
    <row r="25" spans="1:6" ht="15" customHeight="1">
      <c r="A25" s="11"/>
      <c r="B25" s="11"/>
      <c r="C25" s="11"/>
      <c r="D25" s="11"/>
      <c r="E25" s="11"/>
      <c r="F25" s="11"/>
    </row>
    <row r="26" spans="1:6" ht="15" customHeight="1">
      <c r="A26" s="75" t="s">
        <v>214</v>
      </c>
      <c r="B26" s="45"/>
      <c r="C26" s="45"/>
      <c r="D26" s="46"/>
      <c r="E26" s="47"/>
      <c r="F26" s="47"/>
    </row>
    <row r="27" spans="1:6" ht="15" customHeight="1">
      <c r="A27" s="75"/>
      <c r="B27" s="45" t="s">
        <v>118</v>
      </c>
      <c r="C27" s="45"/>
      <c r="D27" s="46"/>
      <c r="E27" s="47">
        <v>51</v>
      </c>
      <c r="F27" s="47">
        <v>83</v>
      </c>
    </row>
    <row r="28" spans="1:8" ht="15" customHeight="1">
      <c r="A28" s="75"/>
      <c r="B28" s="45" t="s">
        <v>128</v>
      </c>
      <c r="C28" s="45"/>
      <c r="D28" s="86" t="s">
        <v>200</v>
      </c>
      <c r="E28" s="47">
        <v>-848</v>
      </c>
      <c r="F28" s="47">
        <f>494+538</f>
        <v>1032</v>
      </c>
      <c r="H28" s="18"/>
    </row>
    <row r="29" spans="1:6" ht="15" customHeight="1">
      <c r="A29" s="75"/>
      <c r="B29" s="45" t="s">
        <v>127</v>
      </c>
      <c r="C29" s="45"/>
      <c r="D29" s="46"/>
      <c r="E29" s="47">
        <v>418</v>
      </c>
      <c r="F29" s="47">
        <v>-301</v>
      </c>
    </row>
    <row r="30" spans="1:6" ht="15" customHeight="1">
      <c r="A30" s="75"/>
      <c r="B30" s="45" t="s">
        <v>105</v>
      </c>
      <c r="C30" s="45"/>
      <c r="D30" s="46"/>
      <c r="E30" s="47">
        <v>0</v>
      </c>
      <c r="F30" s="47">
        <v>-23</v>
      </c>
    </row>
    <row r="31" spans="1:6" ht="15" customHeight="1">
      <c r="A31" s="11" t="s">
        <v>126</v>
      </c>
      <c r="B31" s="45"/>
      <c r="C31" s="45"/>
      <c r="D31" s="46"/>
      <c r="E31" s="89">
        <f>SUM(E24:E30)</f>
        <v>-6494</v>
      </c>
      <c r="F31" s="89">
        <f>SUM(F24:F30)</f>
        <v>-3381</v>
      </c>
    </row>
    <row r="32" spans="1:9" ht="15" customHeight="1">
      <c r="A32" s="44"/>
      <c r="B32" s="45" t="s">
        <v>290</v>
      </c>
      <c r="C32" s="45"/>
      <c r="D32" s="46"/>
      <c r="E32" s="47">
        <f>-SUM(E21)</f>
        <v>69</v>
      </c>
      <c r="F32" s="47">
        <v>212</v>
      </c>
      <c r="I32" s="18"/>
    </row>
    <row r="33" spans="1:6" ht="15" customHeight="1">
      <c r="A33" s="44"/>
      <c r="B33" s="45" t="s">
        <v>17</v>
      </c>
      <c r="C33" s="45"/>
      <c r="D33" s="46"/>
      <c r="E33" s="90">
        <f>141-18</f>
        <v>123</v>
      </c>
      <c r="F33" s="90">
        <v>-31</v>
      </c>
    </row>
    <row r="34" spans="1:7" ht="15" customHeight="1">
      <c r="A34" s="44" t="s">
        <v>129</v>
      </c>
      <c r="B34" s="45"/>
      <c r="C34" s="45"/>
      <c r="D34" s="46"/>
      <c r="E34" s="47">
        <f>SUM(E31:E33)</f>
        <v>-6302</v>
      </c>
      <c r="F34" s="47">
        <f>SUM(F31:F33)</f>
        <v>-3200</v>
      </c>
      <c r="G34" s="47"/>
    </row>
    <row r="35" spans="1:6" ht="15" customHeight="1">
      <c r="A35" s="75"/>
      <c r="B35" s="45"/>
      <c r="C35" s="45"/>
      <c r="D35" s="46"/>
      <c r="E35" s="47"/>
      <c r="F35" s="47"/>
    </row>
    <row r="36" spans="1:6" ht="15" customHeight="1">
      <c r="A36" s="44" t="s">
        <v>215</v>
      </c>
      <c r="B36" s="45"/>
      <c r="C36" s="45"/>
      <c r="D36" s="46"/>
      <c r="E36" s="47"/>
      <c r="F36" s="47"/>
    </row>
    <row r="37" spans="1:8" ht="15" customHeight="1">
      <c r="A37" s="44"/>
      <c r="B37" s="45" t="s">
        <v>420</v>
      </c>
      <c r="C37" s="45"/>
      <c r="D37" s="46"/>
      <c r="E37" s="47">
        <v>-252</v>
      </c>
      <c r="F37" s="47">
        <v>-356</v>
      </c>
      <c r="G37" s="18"/>
      <c r="H37" s="18"/>
    </row>
    <row r="38" spans="1:6" ht="15" customHeight="1">
      <c r="A38" s="75"/>
      <c r="B38" s="45"/>
      <c r="C38" s="45"/>
      <c r="D38" s="46"/>
      <c r="E38" s="90"/>
      <c r="F38" s="90"/>
    </row>
    <row r="39" spans="1:6" ht="15" customHeight="1">
      <c r="A39" s="44" t="s">
        <v>6</v>
      </c>
      <c r="B39" s="45"/>
      <c r="C39" s="45"/>
      <c r="D39" s="46"/>
      <c r="E39" s="47">
        <f>SUM(E37:E38)</f>
        <v>-252</v>
      </c>
      <c r="F39" s="47">
        <f>SUM(F37:F38)</f>
        <v>-356</v>
      </c>
    </row>
    <row r="40" spans="1:6" ht="15" customHeight="1">
      <c r="A40" s="106"/>
      <c r="B40" s="45"/>
      <c r="C40" s="45"/>
      <c r="D40" s="46"/>
      <c r="E40" s="47"/>
      <c r="F40" s="47"/>
    </row>
    <row r="41" spans="1:7" ht="15" customHeight="1">
      <c r="A41" s="44" t="s">
        <v>158</v>
      </c>
      <c r="B41" s="45"/>
      <c r="C41" s="45"/>
      <c r="D41" s="46"/>
      <c r="E41" s="91">
        <f>+E34+E39</f>
        <v>-6554</v>
      </c>
      <c r="F41" s="91">
        <f>+F34+F39</f>
        <v>-3556</v>
      </c>
      <c r="G41" s="6"/>
    </row>
    <row r="42" spans="1:6" ht="15" customHeight="1">
      <c r="A42" s="44"/>
      <c r="B42" s="45"/>
      <c r="C42" s="45"/>
      <c r="D42" s="46"/>
      <c r="E42" s="47"/>
      <c r="F42" s="47"/>
    </row>
    <row r="43" spans="1:6" ht="15" customHeight="1">
      <c r="A43" s="44" t="s">
        <v>299</v>
      </c>
      <c r="B43" s="45"/>
      <c r="C43" s="45"/>
      <c r="D43" s="46"/>
      <c r="E43" s="47">
        <v>0</v>
      </c>
      <c r="F43" s="47">
        <f>-241+5</f>
        <v>-236</v>
      </c>
    </row>
    <row r="44" spans="1:6" ht="15" customHeight="1">
      <c r="A44" s="75"/>
      <c r="B44" s="45"/>
      <c r="C44" s="45"/>
      <c r="D44" s="46"/>
      <c r="E44" s="46"/>
      <c r="F44" s="46"/>
    </row>
    <row r="45" spans="1:6" ht="15" customHeight="1">
      <c r="A45" s="44" t="s">
        <v>108</v>
      </c>
      <c r="B45" s="45"/>
      <c r="C45" s="45"/>
      <c r="D45" s="46"/>
      <c r="E45" s="47">
        <v>7927</v>
      </c>
      <c r="F45" s="47">
        <v>11719</v>
      </c>
    </row>
    <row r="46" spans="1:6" ht="15" customHeight="1">
      <c r="A46" s="44"/>
      <c r="B46" s="45"/>
      <c r="C46" s="45"/>
      <c r="D46" s="46"/>
      <c r="E46" s="106"/>
      <c r="F46" s="47"/>
    </row>
    <row r="47" spans="1:8" ht="15" customHeight="1" thickBot="1">
      <c r="A47" s="44" t="s">
        <v>106</v>
      </c>
      <c r="B47" s="45"/>
      <c r="C47" s="45"/>
      <c r="D47" s="46"/>
      <c r="E47" s="92">
        <f>SUM(E41:E45)</f>
        <v>1373</v>
      </c>
      <c r="F47" s="92">
        <f>SUM(F41:F45)</f>
        <v>7927</v>
      </c>
      <c r="G47" s="18" t="s">
        <v>279</v>
      </c>
      <c r="H47" s="18"/>
    </row>
    <row r="48" spans="1:6" ht="15" customHeight="1" thickTop="1">
      <c r="A48" s="75"/>
      <c r="B48" s="45"/>
      <c r="C48" s="45"/>
      <c r="D48" s="46"/>
      <c r="E48" s="46"/>
      <c r="F48" s="46"/>
    </row>
    <row r="49" spans="1:6" ht="15" customHeight="1">
      <c r="A49" s="75"/>
      <c r="B49" s="45"/>
      <c r="C49" s="45"/>
      <c r="D49" s="46"/>
      <c r="E49" s="160" t="s">
        <v>200</v>
      </c>
      <c r="F49" s="46"/>
    </row>
    <row r="50" spans="1:6" ht="15" customHeight="1">
      <c r="A50" s="75"/>
      <c r="B50" s="45"/>
      <c r="C50" s="45"/>
      <c r="D50" s="46"/>
      <c r="E50" s="46"/>
      <c r="F50" s="46"/>
    </row>
    <row r="51" spans="1:6" ht="15" customHeight="1">
      <c r="A51" s="44" t="s">
        <v>107</v>
      </c>
      <c r="B51" s="45"/>
      <c r="C51" s="45"/>
      <c r="D51" s="46"/>
      <c r="E51" s="46"/>
      <c r="F51" s="46"/>
    </row>
    <row r="52" spans="1:6" ht="15" customHeight="1">
      <c r="A52" s="75"/>
      <c r="B52" s="45"/>
      <c r="C52" s="45"/>
      <c r="D52" s="46"/>
      <c r="E52" s="46" t="s">
        <v>202</v>
      </c>
      <c r="F52" s="46" t="s">
        <v>202</v>
      </c>
    </row>
    <row r="53" spans="1:6" ht="15" customHeight="1">
      <c r="A53" s="75" t="s">
        <v>358</v>
      </c>
      <c r="B53" s="45"/>
      <c r="C53" s="45"/>
      <c r="D53" s="46"/>
      <c r="E53" s="47">
        <v>61</v>
      </c>
      <c r="F53" s="143">
        <v>5923</v>
      </c>
    </row>
    <row r="54" spans="1:6" ht="15" customHeight="1">
      <c r="A54" s="75" t="s">
        <v>239</v>
      </c>
      <c r="B54" s="45"/>
      <c r="C54" s="45"/>
      <c r="D54" s="46"/>
      <c r="E54" s="143">
        <v>1312</v>
      </c>
      <c r="F54" s="143">
        <v>2004</v>
      </c>
    </row>
    <row r="55" spans="1:9" ht="15" customHeight="1">
      <c r="A55" s="75"/>
      <c r="B55" s="11"/>
      <c r="C55" s="45"/>
      <c r="D55" s="46"/>
      <c r="E55" s="81"/>
      <c r="F55" s="93"/>
      <c r="I55" s="18"/>
    </row>
    <row r="56" spans="1:7" ht="15" customHeight="1" thickBot="1">
      <c r="A56" s="11"/>
      <c r="B56" s="11"/>
      <c r="C56" s="45"/>
      <c r="D56" s="46"/>
      <c r="E56" s="94">
        <f>SUM(E53:E55)</f>
        <v>1373</v>
      </c>
      <c r="F56" s="94">
        <f>SUM(F53:F55)</f>
        <v>7927</v>
      </c>
      <c r="G56" s="18"/>
    </row>
    <row r="57" spans="1:8" ht="15" customHeight="1" thickTop="1">
      <c r="A57" s="205"/>
      <c r="B57" s="206"/>
      <c r="C57" s="206"/>
      <c r="D57" s="206"/>
      <c r="E57" s="206"/>
      <c r="F57" s="206"/>
      <c r="G57" s="11"/>
      <c r="H57" s="11"/>
    </row>
    <row r="58" spans="1:8" ht="12.75">
      <c r="A58" s="206"/>
      <c r="B58" s="206"/>
      <c r="C58" s="206"/>
      <c r="D58" s="206"/>
      <c r="E58" s="206"/>
      <c r="F58" s="206"/>
      <c r="G58" s="11"/>
      <c r="H58" s="50"/>
    </row>
    <row r="59" spans="1:11" ht="12.75">
      <c r="A59" s="203" t="s">
        <v>297</v>
      </c>
      <c r="B59" s="203"/>
      <c r="C59" s="203"/>
      <c r="D59" s="203"/>
      <c r="E59" s="203"/>
      <c r="F59" s="203"/>
      <c r="G59" s="14"/>
      <c r="H59" s="2"/>
      <c r="I59" s="2"/>
      <c r="J59" s="2"/>
      <c r="K59" s="2"/>
    </row>
    <row r="60" spans="1:11" ht="12.75">
      <c r="A60" s="203" t="s">
        <v>1</v>
      </c>
      <c r="B60" s="203"/>
      <c r="C60" s="203"/>
      <c r="D60" s="203"/>
      <c r="E60" s="203"/>
      <c r="F60" s="203"/>
      <c r="G60" s="14"/>
      <c r="H60" s="2"/>
      <c r="I60" s="2"/>
      <c r="J60" s="2"/>
      <c r="K60" s="2"/>
    </row>
    <row r="61" spans="1:11" ht="12.75">
      <c r="A61" s="2"/>
      <c r="B61" s="2"/>
      <c r="C61" s="2"/>
      <c r="D61" s="2"/>
      <c r="E61" s="2"/>
      <c r="F61" s="2"/>
      <c r="G61" s="14"/>
      <c r="H61" s="2"/>
      <c r="I61" s="2"/>
      <c r="J61" s="2"/>
      <c r="K61" s="2"/>
    </row>
  </sheetData>
  <mergeCells count="10">
    <mergeCell ref="A6:F6"/>
    <mergeCell ref="A7:F7"/>
    <mergeCell ref="A59:F59"/>
    <mergeCell ref="A60:F60"/>
    <mergeCell ref="A57:F58"/>
    <mergeCell ref="A1:F1"/>
    <mergeCell ref="A3:F3"/>
    <mergeCell ref="A4:F4"/>
    <mergeCell ref="A5:F5"/>
    <mergeCell ref="A2:F2"/>
  </mergeCells>
  <printOptions/>
  <pageMargins left="0.75" right="0.75" top="0.34" bottom="0.26" header="0.16" footer="0.16"/>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AY451"/>
  <sheetViews>
    <sheetView tabSelected="1" zoomScaleSheetLayoutView="100" workbookViewId="0" topLeftCell="A51">
      <selection activeCell="I400" sqref="I400"/>
    </sheetView>
  </sheetViews>
  <sheetFormatPr defaultColWidth="9.33203125" defaultRowHeight="12.75"/>
  <cols>
    <col min="1" max="1" width="5.33203125" style="11" customWidth="1"/>
    <col min="2" max="3" width="4.66015625" style="11" customWidth="1"/>
    <col min="4" max="4" width="17.33203125" style="11" customWidth="1"/>
    <col min="5" max="5" width="9.33203125" style="11" customWidth="1"/>
    <col min="6" max="6" width="15.83203125" style="11" customWidth="1"/>
    <col min="7" max="7" width="18.83203125" style="11" customWidth="1"/>
    <col min="8" max="8" width="22.33203125" style="11" customWidth="1"/>
    <col min="9" max="9" width="18.33203125" style="11" customWidth="1"/>
    <col min="10" max="10" width="20" style="11" customWidth="1"/>
    <col min="11" max="11" width="3.66015625" style="11" customWidth="1"/>
    <col min="12" max="12" width="24.16015625" style="11" customWidth="1"/>
    <col min="13" max="13" width="9.33203125" style="5" customWidth="1"/>
    <col min="14" max="14" width="12.33203125" style="5" bestFit="1" customWidth="1"/>
    <col min="15" max="16384" width="9.33203125" style="5" customWidth="1"/>
  </cols>
  <sheetData>
    <row r="1" spans="1:12" ht="23.25">
      <c r="A1" s="186" t="str">
        <f>+'Income Statements'!A1:H1</f>
        <v>LITESPEED EDUCATION TECHNOLOGIES BERHAD</v>
      </c>
      <c r="B1" s="186"/>
      <c r="C1" s="186"/>
      <c r="D1" s="186"/>
      <c r="E1" s="186"/>
      <c r="F1" s="186"/>
      <c r="G1" s="186"/>
      <c r="H1" s="186"/>
      <c r="I1" s="186"/>
      <c r="J1" s="186"/>
      <c r="K1" s="186"/>
      <c r="L1" s="186"/>
    </row>
    <row r="2" spans="1:12" ht="14.25" customHeight="1">
      <c r="A2" s="213" t="str">
        <f>+'Income Statements'!A3:H3</f>
        <v>Company No. 646756-X</v>
      </c>
      <c r="B2" s="213"/>
      <c r="C2" s="213"/>
      <c r="D2" s="213"/>
      <c r="E2" s="213"/>
      <c r="F2" s="213"/>
      <c r="G2" s="213"/>
      <c r="H2" s="213"/>
      <c r="I2" s="213"/>
      <c r="J2" s="213"/>
      <c r="K2" s="213"/>
      <c r="L2" s="213"/>
    </row>
    <row r="3" spans="1:12" ht="12.75">
      <c r="A3" s="187" t="s">
        <v>194</v>
      </c>
      <c r="B3" s="187"/>
      <c r="C3" s="187"/>
      <c r="D3" s="187"/>
      <c r="E3" s="187"/>
      <c r="F3" s="185"/>
      <c r="G3" s="185"/>
      <c r="H3" s="185"/>
      <c r="I3" s="185"/>
      <c r="J3" s="185"/>
      <c r="K3" s="185"/>
      <c r="L3" s="185"/>
    </row>
    <row r="4" spans="1:12" ht="15.75">
      <c r="A4" s="212" t="str">
        <f>+'Income Statements'!A5:H5</f>
        <v>Quarterly report on results for the 4th quarter ended 30.04.2009</v>
      </c>
      <c r="B4" s="212"/>
      <c r="C4" s="212"/>
      <c r="D4" s="212"/>
      <c r="E4" s="212"/>
      <c r="F4" s="185"/>
      <c r="G4" s="185"/>
      <c r="H4" s="185"/>
      <c r="I4" s="185"/>
      <c r="J4" s="185"/>
      <c r="K4" s="185"/>
      <c r="L4" s="185"/>
    </row>
    <row r="5" spans="1:12" ht="15.75">
      <c r="A5" s="212" t="s">
        <v>196</v>
      </c>
      <c r="B5" s="212"/>
      <c r="C5" s="212"/>
      <c r="D5" s="212"/>
      <c r="E5" s="212"/>
      <c r="F5" s="185"/>
      <c r="G5" s="185"/>
      <c r="H5" s="185"/>
      <c r="I5" s="185"/>
      <c r="J5" s="185"/>
      <c r="K5" s="185"/>
      <c r="L5" s="185"/>
    </row>
    <row r="7" spans="1:2" ht="12.75">
      <c r="A7" s="19" t="s">
        <v>216</v>
      </c>
      <c r="B7" s="25" t="s">
        <v>265</v>
      </c>
    </row>
    <row r="8" ht="12.75">
      <c r="A8" s="24"/>
    </row>
    <row r="9" spans="1:2" ht="12.75">
      <c r="A9" s="19" t="s">
        <v>217</v>
      </c>
      <c r="B9" s="25" t="s">
        <v>218</v>
      </c>
    </row>
    <row r="10" spans="1:9" ht="12.75">
      <c r="A10" s="19"/>
      <c r="B10" s="25"/>
      <c r="I10" s="11" t="s">
        <v>200</v>
      </c>
    </row>
    <row r="11" spans="1:2" ht="12.75">
      <c r="A11" s="19"/>
      <c r="B11" s="11" t="s">
        <v>341</v>
      </c>
    </row>
    <row r="12" spans="1:2" ht="12.75">
      <c r="A12" s="19"/>
      <c r="B12" s="25"/>
    </row>
    <row r="13" spans="1:12" ht="12.75">
      <c r="A13" s="24"/>
      <c r="B13" s="211" t="s">
        <v>399</v>
      </c>
      <c r="C13" s="211"/>
      <c r="D13" s="211"/>
      <c r="E13" s="211"/>
      <c r="F13" s="211"/>
      <c r="G13" s="211"/>
      <c r="H13" s="211"/>
      <c r="I13" s="211"/>
      <c r="J13" s="211"/>
      <c r="K13" s="211"/>
      <c r="L13" s="211"/>
    </row>
    <row r="14" spans="1:12" ht="12.75">
      <c r="A14" s="24"/>
      <c r="B14" s="211"/>
      <c r="C14" s="211"/>
      <c r="D14" s="211"/>
      <c r="E14" s="211"/>
      <c r="F14" s="211"/>
      <c r="G14" s="211"/>
      <c r="H14" s="211"/>
      <c r="I14" s="211"/>
      <c r="J14" s="211"/>
      <c r="K14" s="211"/>
      <c r="L14" s="211"/>
    </row>
    <row r="15" ht="12.75">
      <c r="A15" s="24"/>
    </row>
    <row r="16" spans="1:12" ht="47.25" customHeight="1">
      <c r="A16" s="24"/>
      <c r="B16" s="211" t="s">
        <v>2</v>
      </c>
      <c r="C16" s="211"/>
      <c r="D16" s="211"/>
      <c r="E16" s="211"/>
      <c r="F16" s="211"/>
      <c r="G16" s="211"/>
      <c r="H16" s="211"/>
      <c r="I16" s="211"/>
      <c r="J16" s="211"/>
      <c r="K16" s="211"/>
      <c r="L16" s="211"/>
    </row>
    <row r="17" spans="1:12" ht="18" customHeight="1">
      <c r="A17" s="24"/>
      <c r="B17" s="205" t="s">
        <v>3</v>
      </c>
      <c r="C17" s="205"/>
      <c r="D17" s="205"/>
      <c r="E17" s="205"/>
      <c r="F17" s="205"/>
      <c r="G17" s="205"/>
      <c r="H17" s="205"/>
      <c r="I17" s="205"/>
      <c r="J17" s="205"/>
      <c r="K17" s="205"/>
      <c r="L17" s="205"/>
    </row>
    <row r="18" spans="1:12" ht="12.75">
      <c r="A18" s="24"/>
      <c r="B18" s="205"/>
      <c r="C18" s="205"/>
      <c r="D18" s="205"/>
      <c r="E18" s="205"/>
      <c r="F18" s="205"/>
      <c r="G18" s="205"/>
      <c r="H18" s="205"/>
      <c r="I18" s="205"/>
      <c r="J18" s="205"/>
      <c r="K18" s="205"/>
      <c r="L18" s="205"/>
    </row>
    <row r="19" ht="12.75">
      <c r="A19" s="24"/>
    </row>
    <row r="20" spans="1:2" ht="12.75">
      <c r="A20" s="19" t="s">
        <v>219</v>
      </c>
      <c r="B20" s="25" t="s">
        <v>266</v>
      </c>
    </row>
    <row r="21" spans="1:2" ht="12.75">
      <c r="A21" s="19"/>
      <c r="B21" s="11" t="s">
        <v>143</v>
      </c>
    </row>
    <row r="22" spans="1:2" ht="12.75">
      <c r="A22" s="19"/>
      <c r="B22" s="110" t="s">
        <v>113</v>
      </c>
    </row>
    <row r="23" spans="1:2" ht="12.75">
      <c r="A23" s="19"/>
      <c r="B23" s="110" t="s">
        <v>114</v>
      </c>
    </row>
    <row r="24" spans="1:2" ht="12.75">
      <c r="A24" s="19"/>
      <c r="B24" s="110" t="s">
        <v>167</v>
      </c>
    </row>
    <row r="25" spans="1:2" ht="12.75">
      <c r="A25" s="19"/>
      <c r="B25" s="110" t="s">
        <v>168</v>
      </c>
    </row>
    <row r="26" spans="1:2" ht="12.75">
      <c r="A26" s="19"/>
      <c r="B26" s="110" t="s">
        <v>169</v>
      </c>
    </row>
    <row r="27" spans="1:2" ht="12.75">
      <c r="A27" s="19"/>
      <c r="B27" s="110" t="s">
        <v>170</v>
      </c>
    </row>
    <row r="28" spans="1:2" ht="12.75">
      <c r="A28" s="19"/>
      <c r="B28" s="110" t="s">
        <v>171</v>
      </c>
    </row>
    <row r="29" spans="1:2" ht="12.75">
      <c r="A29" s="19"/>
      <c r="B29" s="110"/>
    </row>
    <row r="30" spans="1:2" ht="12.75">
      <c r="A30" s="19" t="s">
        <v>220</v>
      </c>
      <c r="B30" s="25" t="s">
        <v>221</v>
      </c>
    </row>
    <row r="31" spans="1:2" ht="12.75">
      <c r="A31" s="19"/>
      <c r="B31" s="11" t="s">
        <v>400</v>
      </c>
    </row>
    <row r="32" spans="1:2" ht="12.75">
      <c r="A32" s="24"/>
      <c r="B32" s="11" t="s">
        <v>392</v>
      </c>
    </row>
    <row r="33" ht="12.75">
      <c r="A33" s="24"/>
    </row>
    <row r="34" spans="1:2" ht="12.75">
      <c r="A34" s="19" t="s">
        <v>222</v>
      </c>
      <c r="B34" s="25" t="s">
        <v>324</v>
      </c>
    </row>
    <row r="35" spans="1:12" ht="12.75" customHeight="1">
      <c r="A35" s="24"/>
      <c r="B35" s="211" t="s">
        <v>325</v>
      </c>
      <c r="C35" s="211"/>
      <c r="D35" s="211"/>
      <c r="E35" s="211"/>
      <c r="F35" s="211"/>
      <c r="G35" s="211"/>
      <c r="H35" s="211"/>
      <c r="I35" s="211"/>
      <c r="J35" s="211"/>
      <c r="K35" s="211"/>
      <c r="L35" s="211"/>
    </row>
    <row r="36" spans="1:12" ht="6" customHeight="1">
      <c r="A36" s="24"/>
      <c r="B36" s="211"/>
      <c r="C36" s="211"/>
      <c r="D36" s="211"/>
      <c r="E36" s="211"/>
      <c r="F36" s="211"/>
      <c r="G36" s="211"/>
      <c r="H36" s="211"/>
      <c r="I36" s="211"/>
      <c r="J36" s="211"/>
      <c r="K36" s="211"/>
      <c r="L36" s="211"/>
    </row>
    <row r="37" ht="12.75">
      <c r="A37" s="24"/>
    </row>
    <row r="38" spans="1:2" ht="12.75">
      <c r="A38" s="19" t="s">
        <v>223</v>
      </c>
      <c r="B38" s="25" t="s">
        <v>224</v>
      </c>
    </row>
    <row r="39" spans="1:12" ht="12.75">
      <c r="A39" s="24"/>
      <c r="B39" s="211" t="s">
        <v>267</v>
      </c>
      <c r="C39" s="211"/>
      <c r="D39" s="211"/>
      <c r="E39" s="211"/>
      <c r="F39" s="211"/>
      <c r="G39" s="211"/>
      <c r="H39" s="211"/>
      <c r="I39" s="211"/>
      <c r="J39" s="211"/>
      <c r="K39" s="211"/>
      <c r="L39" s="211"/>
    </row>
    <row r="40" spans="1:12" ht="0.75" customHeight="1">
      <c r="A40" s="24"/>
      <c r="B40" s="211"/>
      <c r="C40" s="211"/>
      <c r="D40" s="211"/>
      <c r="E40" s="211"/>
      <c r="F40" s="211"/>
      <c r="G40" s="211"/>
      <c r="H40" s="211"/>
      <c r="I40" s="211"/>
      <c r="J40" s="211"/>
      <c r="K40" s="211"/>
      <c r="L40" s="211"/>
    </row>
    <row r="41" ht="12.75">
      <c r="A41" s="24"/>
    </row>
    <row r="42" spans="1:6" ht="12.75">
      <c r="A42" s="19" t="s">
        <v>225</v>
      </c>
      <c r="B42" s="25" t="s">
        <v>226</v>
      </c>
      <c r="F42" s="11" t="s">
        <v>200</v>
      </c>
    </row>
    <row r="43" spans="1:12" ht="13.5" customHeight="1">
      <c r="A43" s="24"/>
      <c r="B43" s="211" t="s">
        <v>401</v>
      </c>
      <c r="C43" s="211"/>
      <c r="D43" s="211"/>
      <c r="E43" s="211"/>
      <c r="F43" s="211"/>
      <c r="G43" s="211"/>
      <c r="H43" s="211"/>
      <c r="I43" s="211"/>
      <c r="J43" s="211"/>
      <c r="K43" s="211"/>
      <c r="L43" s="211"/>
    </row>
    <row r="44" spans="1:12" ht="3.75" customHeight="1">
      <c r="A44" s="24"/>
      <c r="B44" s="211"/>
      <c r="C44" s="211"/>
      <c r="D44" s="211"/>
      <c r="E44" s="211"/>
      <c r="F44" s="211"/>
      <c r="G44" s="211"/>
      <c r="H44" s="211"/>
      <c r="I44" s="211"/>
      <c r="J44" s="211"/>
      <c r="K44" s="211"/>
      <c r="L44" s="211"/>
    </row>
    <row r="45" spans="1:12" ht="12.75">
      <c r="A45" s="24"/>
      <c r="B45" s="54"/>
      <c r="C45" s="54"/>
      <c r="D45" s="54"/>
      <c r="E45" s="54"/>
      <c r="F45" s="54"/>
      <c r="G45" s="54"/>
      <c r="H45" s="54"/>
      <c r="I45" s="54"/>
      <c r="J45" s="54"/>
      <c r="K45" s="54"/>
      <c r="L45" s="54"/>
    </row>
    <row r="46" spans="1:12" ht="12.75">
      <c r="A46" s="19" t="s">
        <v>227</v>
      </c>
      <c r="B46" s="25" t="s">
        <v>228</v>
      </c>
      <c r="I46" s="27"/>
      <c r="J46" s="27"/>
      <c r="K46" s="27"/>
      <c r="L46" s="27"/>
    </row>
    <row r="47" spans="1:12" ht="12.75">
      <c r="A47" s="19"/>
      <c r="B47" s="26" t="s">
        <v>263</v>
      </c>
      <c r="C47" s="26"/>
      <c r="D47" s="26"/>
      <c r="E47" s="26"/>
      <c r="F47" s="26"/>
      <c r="G47" s="26"/>
      <c r="H47" s="26"/>
      <c r="I47" s="56"/>
      <c r="J47" s="56"/>
      <c r="K47" s="56"/>
      <c r="L47" s="56"/>
    </row>
    <row r="48" spans="1:12" ht="12.75">
      <c r="A48" s="24"/>
      <c r="I48" s="27"/>
      <c r="J48" s="27"/>
      <c r="K48" s="27"/>
      <c r="L48" s="27"/>
    </row>
    <row r="49" spans="1:19" ht="12.75">
      <c r="A49" s="32" t="s">
        <v>229</v>
      </c>
      <c r="B49" s="33" t="s">
        <v>292</v>
      </c>
      <c r="C49" s="27"/>
      <c r="D49" s="27"/>
      <c r="E49" s="27"/>
      <c r="F49" s="27"/>
      <c r="G49" s="27"/>
      <c r="H49" s="27"/>
      <c r="I49" s="27"/>
      <c r="J49" s="27"/>
      <c r="K49" s="27"/>
      <c r="L49" s="27"/>
      <c r="M49" s="27"/>
      <c r="N49" s="27"/>
      <c r="O49" s="27"/>
      <c r="P49" s="27"/>
      <c r="Q49" s="27"/>
      <c r="R49" s="27"/>
      <c r="S49" s="27"/>
    </row>
    <row r="50" spans="1:19" ht="12.75">
      <c r="A50" s="32"/>
      <c r="B50" s="205" t="s">
        <v>184</v>
      </c>
      <c r="C50" s="205"/>
      <c r="D50" s="205"/>
      <c r="E50" s="205"/>
      <c r="F50" s="205"/>
      <c r="G50" s="205"/>
      <c r="H50" s="205"/>
      <c r="I50" s="205"/>
      <c r="J50" s="205"/>
      <c r="K50" s="205"/>
      <c r="L50" s="205"/>
      <c r="M50" s="27"/>
      <c r="N50" s="27"/>
      <c r="O50" s="27"/>
      <c r="P50" s="27"/>
      <c r="Q50" s="27"/>
      <c r="R50" s="27"/>
      <c r="S50" s="27"/>
    </row>
    <row r="51" spans="1:19" ht="12.75">
      <c r="A51" s="32"/>
      <c r="B51" s="205"/>
      <c r="C51" s="205"/>
      <c r="D51" s="205"/>
      <c r="E51" s="205"/>
      <c r="F51" s="205"/>
      <c r="G51" s="205"/>
      <c r="H51" s="205"/>
      <c r="I51" s="205"/>
      <c r="J51" s="205"/>
      <c r="K51" s="205"/>
      <c r="L51" s="205"/>
      <c r="M51" s="27"/>
      <c r="N51" s="27"/>
      <c r="O51" s="27"/>
      <c r="P51" s="27"/>
      <c r="Q51" s="27"/>
      <c r="R51" s="27"/>
      <c r="S51" s="27"/>
    </row>
    <row r="52" spans="1:19" ht="12.75">
      <c r="A52" s="32"/>
      <c r="B52" s="33" t="s">
        <v>200</v>
      </c>
      <c r="C52" s="49"/>
      <c r="D52" s="49"/>
      <c r="E52" s="49"/>
      <c r="F52" s="49"/>
      <c r="G52" s="49"/>
      <c r="H52" s="49"/>
      <c r="I52" s="49"/>
      <c r="J52" s="49"/>
      <c r="K52" s="49"/>
      <c r="L52" s="49"/>
      <c r="M52" s="27"/>
      <c r="N52" s="27"/>
      <c r="O52" s="27"/>
      <c r="P52" s="27"/>
      <c r="Q52" s="27"/>
      <c r="R52" s="27"/>
      <c r="S52" s="27"/>
    </row>
    <row r="53" spans="1:19" ht="12.75">
      <c r="A53" s="32"/>
      <c r="B53" s="5" t="s">
        <v>402</v>
      </c>
      <c r="C53" s="27"/>
      <c r="D53" s="27"/>
      <c r="E53" s="27"/>
      <c r="F53" s="27"/>
      <c r="G53" s="27"/>
      <c r="H53" s="27"/>
      <c r="I53" s="27"/>
      <c r="J53" s="27"/>
      <c r="K53" s="27"/>
      <c r="L53" s="27"/>
      <c r="M53" s="27"/>
      <c r="N53" s="27"/>
      <c r="O53" s="27"/>
      <c r="P53" s="27"/>
      <c r="Q53" s="27"/>
      <c r="R53" s="27"/>
      <c r="S53" s="27"/>
    </row>
    <row r="54" spans="1:19" ht="24" customHeight="1" thickBot="1">
      <c r="A54" s="32"/>
      <c r="B54" s="5"/>
      <c r="C54" s="27"/>
      <c r="D54" s="27"/>
      <c r="E54" s="27"/>
      <c r="F54" s="27"/>
      <c r="G54" s="27"/>
      <c r="H54" s="27"/>
      <c r="I54" s="63"/>
      <c r="J54" s="63"/>
      <c r="K54" s="63"/>
      <c r="L54" s="72"/>
      <c r="M54" s="27"/>
      <c r="N54" s="27"/>
      <c r="O54" s="27"/>
      <c r="P54" s="27"/>
      <c r="Q54" s="27"/>
      <c r="R54" s="27"/>
      <c r="S54" s="27"/>
    </row>
    <row r="55" spans="1:19" ht="25.5">
      <c r="A55" s="32"/>
      <c r="I55" s="67" t="s">
        <v>188</v>
      </c>
      <c r="J55" s="67" t="s">
        <v>188</v>
      </c>
      <c r="K55" s="27"/>
      <c r="L55" s="67" t="s">
        <v>188</v>
      </c>
      <c r="M55" s="27"/>
      <c r="N55" s="27"/>
      <c r="O55" s="27"/>
      <c r="P55" s="27"/>
      <c r="Q55" s="27"/>
      <c r="R55" s="27"/>
      <c r="S55" s="27"/>
    </row>
    <row r="56" spans="1:19" ht="12.75">
      <c r="A56" s="32"/>
      <c r="B56" s="27" t="s">
        <v>304</v>
      </c>
      <c r="C56" s="27"/>
      <c r="D56" s="27"/>
      <c r="E56" s="27"/>
      <c r="F56" s="27"/>
      <c r="G56" s="27"/>
      <c r="H56" s="27"/>
      <c r="I56" s="68" t="s">
        <v>11</v>
      </c>
      <c r="J56" s="68" t="s">
        <v>11</v>
      </c>
      <c r="K56" s="27"/>
      <c r="L56" s="68" t="s">
        <v>11</v>
      </c>
      <c r="M56" s="27"/>
      <c r="N56" s="27"/>
      <c r="O56" s="27"/>
      <c r="P56" s="27"/>
      <c r="Q56" s="27"/>
      <c r="R56" s="27"/>
      <c r="S56" s="27"/>
    </row>
    <row r="57" spans="1:19" ht="12.75">
      <c r="A57" s="32"/>
      <c r="B57" s="73"/>
      <c r="C57" s="73"/>
      <c r="D57" s="73"/>
      <c r="E57" s="73"/>
      <c r="F57" s="73"/>
      <c r="G57" s="27"/>
      <c r="I57" s="32" t="s">
        <v>305</v>
      </c>
      <c r="J57" s="32" t="s">
        <v>306</v>
      </c>
      <c r="L57" s="32" t="s">
        <v>293</v>
      </c>
      <c r="M57" s="27"/>
      <c r="N57" s="27"/>
      <c r="O57" s="27"/>
      <c r="P57" s="27"/>
      <c r="Q57" s="27"/>
      <c r="R57" s="27"/>
      <c r="S57" s="27"/>
    </row>
    <row r="58" spans="1:19" ht="13.5" thickBot="1">
      <c r="A58" s="32"/>
      <c r="B58" s="73"/>
      <c r="C58" s="73"/>
      <c r="D58" s="73"/>
      <c r="E58" s="73"/>
      <c r="F58" s="73"/>
      <c r="G58" s="27"/>
      <c r="I58" s="35" t="s">
        <v>291</v>
      </c>
      <c r="J58" s="35" t="s">
        <v>291</v>
      </c>
      <c r="K58" s="63"/>
      <c r="L58" s="35" t="s">
        <v>291</v>
      </c>
      <c r="M58" s="27"/>
      <c r="N58" s="27"/>
      <c r="O58" s="27"/>
      <c r="P58" s="27"/>
      <c r="Q58" s="27"/>
      <c r="R58" s="27"/>
      <c r="S58" s="27"/>
    </row>
    <row r="59" spans="1:19" ht="12.75">
      <c r="A59" s="32"/>
      <c r="B59" s="69" t="s">
        <v>203</v>
      </c>
      <c r="C59" s="71"/>
      <c r="D59" s="71"/>
      <c r="E59" s="71"/>
      <c r="F59" s="71"/>
      <c r="I59" s="144"/>
      <c r="J59" s="144"/>
      <c r="L59" s="144"/>
      <c r="M59" s="27"/>
      <c r="N59" s="27"/>
      <c r="O59" s="27"/>
      <c r="P59" s="27"/>
      <c r="Q59" s="27"/>
      <c r="R59" s="27"/>
      <c r="S59" s="27"/>
    </row>
    <row r="60" spans="1:19" ht="12.75">
      <c r="A60" s="32"/>
      <c r="B60" s="71" t="s">
        <v>309</v>
      </c>
      <c r="C60" s="71"/>
      <c r="D60" s="71"/>
      <c r="E60" s="71"/>
      <c r="F60" s="71"/>
      <c r="I60" s="119">
        <v>3</v>
      </c>
      <c r="J60" s="161">
        <v>671</v>
      </c>
      <c r="L60" s="161">
        <f>SUM(I60:J60)</f>
        <v>674</v>
      </c>
      <c r="M60" s="27"/>
      <c r="N60" s="27"/>
      <c r="O60" s="27"/>
      <c r="P60" s="27"/>
      <c r="Q60" s="27"/>
      <c r="R60" s="27"/>
      <c r="S60" s="27"/>
    </row>
    <row r="61" spans="1:19" ht="12.75">
      <c r="A61" s="32"/>
      <c r="B61" s="71"/>
      <c r="C61" s="71"/>
      <c r="D61" s="71"/>
      <c r="E61" s="71"/>
      <c r="F61" s="71"/>
      <c r="I61" s="161"/>
      <c r="J61" s="161"/>
      <c r="L61" s="161"/>
      <c r="M61" s="27"/>
      <c r="N61" s="27"/>
      <c r="O61" s="27"/>
      <c r="P61" s="27"/>
      <c r="Q61" s="27"/>
      <c r="R61" s="27"/>
      <c r="S61" s="27"/>
    </row>
    <row r="62" spans="1:19" ht="12.75">
      <c r="A62" s="32"/>
      <c r="B62" s="69" t="s">
        <v>294</v>
      </c>
      <c r="I62" s="119"/>
      <c r="J62" s="119"/>
      <c r="L62" s="161"/>
      <c r="M62" s="27"/>
      <c r="N62" s="27"/>
      <c r="O62" s="27"/>
      <c r="P62" s="27"/>
      <c r="Q62" s="27"/>
      <c r="R62" s="27"/>
      <c r="S62" s="27"/>
    </row>
    <row r="63" spans="1:19" ht="12.75">
      <c r="A63" s="32"/>
      <c r="B63" s="11" t="s">
        <v>345</v>
      </c>
      <c r="C63" s="27"/>
      <c r="D63" s="27"/>
      <c r="E63" s="27"/>
      <c r="I63" s="145">
        <v>-1291</v>
      </c>
      <c r="J63" s="145">
        <v>-2121</v>
      </c>
      <c r="K63" s="27"/>
      <c r="L63" s="162">
        <f>SUM(I63:J63)</f>
        <v>-3412</v>
      </c>
      <c r="M63" s="27"/>
      <c r="N63" s="27"/>
      <c r="O63" s="27"/>
      <c r="P63" s="27"/>
      <c r="Q63" s="27"/>
      <c r="R63" s="27"/>
      <c r="S63" s="27"/>
    </row>
    <row r="64" spans="1:19" ht="13.5" thickBot="1">
      <c r="A64" s="32"/>
      <c r="B64" s="11" t="s">
        <v>344</v>
      </c>
      <c r="C64" s="27"/>
      <c r="D64" s="27"/>
      <c r="E64" s="27"/>
      <c r="I64" s="147">
        <v>-17</v>
      </c>
      <c r="J64" s="148">
        <v>0</v>
      </c>
      <c r="K64" s="63"/>
      <c r="L64" s="182">
        <f>SUM(I64:J64)</f>
        <v>-17</v>
      </c>
      <c r="M64" s="27"/>
      <c r="N64" s="27"/>
      <c r="O64" s="27"/>
      <c r="P64" s="27"/>
      <c r="Q64" s="27"/>
      <c r="R64" s="27"/>
      <c r="S64" s="27"/>
    </row>
    <row r="65" spans="1:19" ht="13.5" thickBot="1">
      <c r="A65" s="32"/>
      <c r="B65" s="11" t="s">
        <v>388</v>
      </c>
      <c r="C65" s="27"/>
      <c r="D65" s="27"/>
      <c r="E65" s="27"/>
      <c r="I65" s="147">
        <f>SUM(I63:I64)</f>
        <v>-1308</v>
      </c>
      <c r="J65" s="147">
        <f>SUM(J63:J64)</f>
        <v>-2121</v>
      </c>
      <c r="K65" s="72"/>
      <c r="L65" s="147">
        <f>SUM(L63:L64)</f>
        <v>-3429</v>
      </c>
      <c r="M65" s="27"/>
      <c r="N65" s="27"/>
      <c r="O65" s="27"/>
      <c r="P65" s="27"/>
      <c r="Q65" s="27"/>
      <c r="R65" s="27"/>
      <c r="S65" s="27"/>
    </row>
    <row r="66" spans="1:19" ht="12.75">
      <c r="A66" s="32"/>
      <c r="B66" s="11" t="s">
        <v>200</v>
      </c>
      <c r="C66" s="27"/>
      <c r="D66" s="27"/>
      <c r="E66" s="27"/>
      <c r="I66" s="70" t="s">
        <v>200</v>
      </c>
      <c r="J66" s="70" t="s">
        <v>200</v>
      </c>
      <c r="K66" s="70" t="s">
        <v>200</v>
      </c>
      <c r="L66" s="70" t="s">
        <v>200</v>
      </c>
      <c r="M66" s="27" t="s">
        <v>200</v>
      </c>
      <c r="N66" s="27"/>
      <c r="O66" s="27"/>
      <c r="P66" s="27"/>
      <c r="Q66" s="27"/>
      <c r="R66" s="27"/>
      <c r="S66" s="27"/>
    </row>
    <row r="67" spans="1:19" ht="12.75">
      <c r="A67" s="32"/>
      <c r="B67" s="11" t="s">
        <v>403</v>
      </c>
      <c r="C67" s="27"/>
      <c r="D67" s="27"/>
      <c r="E67" s="27"/>
      <c r="I67" s="70"/>
      <c r="J67" s="70"/>
      <c r="K67" s="27"/>
      <c r="L67" s="163"/>
      <c r="M67" s="27"/>
      <c r="N67" s="27"/>
      <c r="O67" s="34"/>
      <c r="P67" s="27"/>
      <c r="Q67" s="27"/>
      <c r="R67" s="27"/>
      <c r="S67" s="27"/>
    </row>
    <row r="68" spans="1:19" ht="12.75">
      <c r="A68" s="32"/>
      <c r="B68" s="5"/>
      <c r="M68" s="27"/>
      <c r="N68" s="27"/>
      <c r="O68" s="27"/>
      <c r="P68" s="27"/>
      <c r="Q68" s="27"/>
      <c r="R68" s="27"/>
      <c r="S68" s="27"/>
    </row>
    <row r="69" spans="1:19" ht="30" customHeight="1" thickBot="1">
      <c r="A69" s="34"/>
      <c r="C69" s="27"/>
      <c r="D69" s="27"/>
      <c r="E69" s="27"/>
      <c r="F69" s="27"/>
      <c r="G69" s="27"/>
      <c r="H69" s="27"/>
      <c r="I69" s="63"/>
      <c r="J69" s="63"/>
      <c r="K69" s="63"/>
      <c r="L69" s="72"/>
      <c r="M69" s="27"/>
      <c r="N69" s="27"/>
      <c r="O69" s="27"/>
      <c r="P69" s="27"/>
      <c r="Q69" s="27"/>
      <c r="R69" s="27"/>
      <c r="S69" s="27"/>
    </row>
    <row r="70" spans="1:12" ht="25.5">
      <c r="A70" s="24"/>
      <c r="I70" s="67" t="s">
        <v>307</v>
      </c>
      <c r="J70" s="67" t="s">
        <v>307</v>
      </c>
      <c r="K70" s="27"/>
      <c r="L70" s="67" t="s">
        <v>307</v>
      </c>
    </row>
    <row r="71" spans="1:12" ht="12.75">
      <c r="A71" s="24"/>
      <c r="B71" s="27" t="s">
        <v>304</v>
      </c>
      <c r="C71" s="27"/>
      <c r="D71" s="27"/>
      <c r="E71" s="27"/>
      <c r="F71" s="27"/>
      <c r="G71" s="27"/>
      <c r="H71" s="27"/>
      <c r="I71" s="68" t="s">
        <v>11</v>
      </c>
      <c r="J71" s="68" t="s">
        <v>11</v>
      </c>
      <c r="K71" s="27"/>
      <c r="L71" s="68" t="s">
        <v>11</v>
      </c>
    </row>
    <row r="72" spans="1:12" ht="12.75">
      <c r="A72" s="24"/>
      <c r="B72" s="27"/>
      <c r="C72" s="27"/>
      <c r="D72" s="27"/>
      <c r="E72" s="27"/>
      <c r="F72" s="27"/>
      <c r="G72" s="27"/>
      <c r="I72" s="32" t="s">
        <v>305</v>
      </c>
      <c r="J72" s="32" t="s">
        <v>306</v>
      </c>
      <c r="K72" s="27"/>
      <c r="L72" s="32" t="s">
        <v>293</v>
      </c>
    </row>
    <row r="73" spans="1:12" ht="13.5" thickBot="1">
      <c r="A73" s="24"/>
      <c r="B73" s="27"/>
      <c r="C73" s="27"/>
      <c r="D73" s="27"/>
      <c r="E73" s="27"/>
      <c r="F73" s="27"/>
      <c r="G73" s="27"/>
      <c r="I73" s="35" t="s">
        <v>291</v>
      </c>
      <c r="J73" s="35" t="s">
        <v>291</v>
      </c>
      <c r="K73" s="63"/>
      <c r="L73" s="35" t="s">
        <v>291</v>
      </c>
    </row>
    <row r="74" spans="1:12" ht="12.75">
      <c r="A74" s="24"/>
      <c r="B74" s="69" t="s">
        <v>203</v>
      </c>
      <c r="I74" s="43"/>
      <c r="J74" s="43"/>
      <c r="L74" s="43"/>
    </row>
    <row r="75" spans="1:12" ht="12.75">
      <c r="A75" s="24"/>
      <c r="B75" s="11" t="s">
        <v>309</v>
      </c>
      <c r="I75" s="119">
        <v>9</v>
      </c>
      <c r="J75" s="119">
        <v>2707</v>
      </c>
      <c r="L75" s="119">
        <f>SUM(I75:J75)</f>
        <v>2716</v>
      </c>
    </row>
    <row r="76" spans="1:12" ht="12.75">
      <c r="A76" s="24"/>
      <c r="I76" s="119"/>
      <c r="J76" s="119"/>
      <c r="L76" s="119"/>
    </row>
    <row r="77" spans="1:12" ht="12.75">
      <c r="A77" s="24"/>
      <c r="B77" s="69" t="s">
        <v>294</v>
      </c>
      <c r="I77" s="119"/>
      <c r="J77" s="119"/>
      <c r="L77" s="119"/>
    </row>
    <row r="78" spans="1:15" ht="12.75">
      <c r="A78" s="24"/>
      <c r="B78" s="11" t="s">
        <v>377</v>
      </c>
      <c r="C78" s="27"/>
      <c r="D78" s="27"/>
      <c r="I78" s="145">
        <v>-3484</v>
      </c>
      <c r="J78" s="145">
        <v>-5348</v>
      </c>
      <c r="K78" s="27"/>
      <c r="L78" s="145">
        <f>SUM(I78:J78)</f>
        <v>-8832</v>
      </c>
      <c r="M78" s="214"/>
      <c r="N78" s="214"/>
      <c r="O78" s="214"/>
    </row>
    <row r="79" spans="1:15" ht="13.5" thickBot="1">
      <c r="A79" s="24"/>
      <c r="B79" s="11" t="s">
        <v>344</v>
      </c>
      <c r="C79" s="27"/>
      <c r="D79" s="27"/>
      <c r="I79" s="147">
        <v>-17</v>
      </c>
      <c r="J79" s="146">
        <v>0</v>
      </c>
      <c r="K79" s="63"/>
      <c r="L79" s="147">
        <f>SUM(I79:J79)</f>
        <v>-17</v>
      </c>
      <c r="M79" s="214"/>
      <c r="N79" s="214"/>
      <c r="O79" s="214"/>
    </row>
    <row r="80" spans="1:15" ht="13.5" thickBot="1">
      <c r="A80" s="24"/>
      <c r="B80" s="11" t="s">
        <v>378</v>
      </c>
      <c r="C80" s="27"/>
      <c r="D80" s="27"/>
      <c r="I80" s="147">
        <f>SUM(I78:I79)</f>
        <v>-3501</v>
      </c>
      <c r="J80" s="147">
        <f>SUM(J78:J79)</f>
        <v>-5348</v>
      </c>
      <c r="K80" s="72"/>
      <c r="L80" s="147">
        <f>SUM(L78:L79)</f>
        <v>-8849</v>
      </c>
      <c r="M80" s="214"/>
      <c r="N80" s="214"/>
      <c r="O80" s="214"/>
    </row>
    <row r="81" spans="1:12" ht="12.75">
      <c r="A81" s="24"/>
      <c r="B81" s="11" t="s">
        <v>200</v>
      </c>
      <c r="C81" s="27"/>
      <c r="D81" s="27"/>
      <c r="I81" s="74"/>
      <c r="J81" s="74"/>
      <c r="K81" s="74"/>
      <c r="L81" s="74"/>
    </row>
    <row r="82" spans="1:12" ht="12.75">
      <c r="A82" s="24"/>
      <c r="B82" s="11" t="s">
        <v>403</v>
      </c>
      <c r="I82" s="27"/>
      <c r="J82" s="27"/>
      <c r="K82" s="27"/>
      <c r="L82" s="27"/>
    </row>
    <row r="83" spans="1:2" ht="12.75">
      <c r="A83" s="24"/>
      <c r="B83" s="5"/>
    </row>
    <row r="84" ht="12.75">
      <c r="A84" s="24"/>
    </row>
    <row r="85" ht="12.75">
      <c r="A85" s="24"/>
    </row>
    <row r="86" spans="1:2" ht="12.75">
      <c r="A86" s="19" t="s">
        <v>230</v>
      </c>
      <c r="B86" s="25" t="s">
        <v>259</v>
      </c>
    </row>
    <row r="87" spans="1:12" ht="12.75">
      <c r="A87" s="24"/>
      <c r="B87" s="211" t="s">
        <v>268</v>
      </c>
      <c r="C87" s="211"/>
      <c r="D87" s="211"/>
      <c r="E87" s="211"/>
      <c r="F87" s="211"/>
      <c r="G87" s="211"/>
      <c r="H87" s="211"/>
      <c r="I87" s="211"/>
      <c r="J87" s="211"/>
      <c r="K87" s="211"/>
      <c r="L87" s="211"/>
    </row>
    <row r="88" spans="1:12" ht="12.75">
      <c r="A88" s="24"/>
      <c r="B88" s="211"/>
      <c r="C88" s="211"/>
      <c r="D88" s="211"/>
      <c r="E88" s="211"/>
      <c r="F88" s="211"/>
      <c r="G88" s="211"/>
      <c r="H88" s="211"/>
      <c r="I88" s="211"/>
      <c r="J88" s="211"/>
      <c r="K88" s="211"/>
      <c r="L88" s="211"/>
    </row>
    <row r="89" ht="12.75">
      <c r="A89" s="24"/>
    </row>
    <row r="90" spans="1:2" ht="12.75">
      <c r="A90" s="19" t="s">
        <v>231</v>
      </c>
      <c r="B90" s="25" t="s">
        <v>260</v>
      </c>
    </row>
    <row r="91" spans="1:13" ht="12.75">
      <c r="A91" s="19"/>
      <c r="B91" s="11" t="s">
        <v>141</v>
      </c>
      <c r="M91" s="11"/>
    </row>
    <row r="92" spans="1:13" ht="12.75">
      <c r="A92" s="19"/>
      <c r="B92" s="11" t="s">
        <v>124</v>
      </c>
      <c r="M92" s="11"/>
    </row>
    <row r="93" spans="1:12" ht="12.75">
      <c r="A93" s="24"/>
      <c r="B93" s="55"/>
      <c r="C93" s="55"/>
      <c r="D93" s="55"/>
      <c r="E93" s="55"/>
      <c r="F93" s="55"/>
      <c r="G93" s="55"/>
      <c r="H93" s="55"/>
      <c r="I93" s="55"/>
      <c r="J93" s="55"/>
      <c r="K93" s="55"/>
      <c r="L93" s="55"/>
    </row>
    <row r="94" spans="1:2" ht="12.75">
      <c r="A94" s="19" t="s">
        <v>232</v>
      </c>
      <c r="B94" s="25" t="s">
        <v>322</v>
      </c>
    </row>
    <row r="95" spans="1:2" ht="12.75">
      <c r="A95" s="19"/>
      <c r="B95" s="11" t="s">
        <v>4</v>
      </c>
    </row>
    <row r="96" ht="12.75">
      <c r="A96" s="24"/>
    </row>
    <row r="97" spans="1:2" ht="12.75">
      <c r="A97" s="19" t="s">
        <v>233</v>
      </c>
      <c r="B97" s="25" t="s">
        <v>234</v>
      </c>
    </row>
    <row r="98" ht="12.75">
      <c r="B98" s="11" t="s">
        <v>8</v>
      </c>
    </row>
    <row r="99" ht="12.75">
      <c r="A99" s="24"/>
    </row>
    <row r="100" spans="1:2" ht="12.75">
      <c r="A100" s="19" t="s">
        <v>235</v>
      </c>
      <c r="B100" s="25" t="s">
        <v>236</v>
      </c>
    </row>
    <row r="101" spans="1:10" ht="12.75">
      <c r="A101" s="19"/>
      <c r="B101" s="11" t="s">
        <v>282</v>
      </c>
      <c r="J101" s="24" t="s">
        <v>200</v>
      </c>
    </row>
    <row r="102" spans="1:10" ht="12.75">
      <c r="A102" s="19"/>
      <c r="B102" s="25"/>
      <c r="J102" s="24" t="s">
        <v>200</v>
      </c>
    </row>
    <row r="103" spans="1:2" ht="12.75">
      <c r="A103" s="19" t="s">
        <v>237</v>
      </c>
      <c r="B103" s="25" t="s">
        <v>238</v>
      </c>
    </row>
    <row r="104" spans="1:12" ht="12.75">
      <c r="A104" s="24"/>
      <c r="B104" s="11" t="s">
        <v>261</v>
      </c>
      <c r="J104" s="149"/>
      <c r="L104" s="149" t="s">
        <v>200</v>
      </c>
    </row>
    <row r="105" ht="12.75">
      <c r="A105" s="24"/>
    </row>
    <row r="107" spans="1:12" ht="12.75">
      <c r="A107" s="19" t="s">
        <v>240</v>
      </c>
      <c r="B107" s="215" t="s">
        <v>340</v>
      </c>
      <c r="C107" s="211"/>
      <c r="D107" s="211"/>
      <c r="E107" s="211"/>
      <c r="F107" s="211"/>
      <c r="G107" s="211"/>
      <c r="H107" s="211"/>
      <c r="I107" s="211"/>
      <c r="J107" s="211"/>
      <c r="K107" s="211"/>
      <c r="L107" s="211"/>
    </row>
    <row r="108" spans="1:12" ht="12.75">
      <c r="A108" s="19"/>
      <c r="B108" s="211"/>
      <c r="C108" s="211"/>
      <c r="D108" s="211"/>
      <c r="E108" s="211"/>
      <c r="F108" s="211"/>
      <c r="G108" s="211"/>
      <c r="H108" s="211"/>
      <c r="I108" s="211"/>
      <c r="J108" s="211"/>
      <c r="K108" s="211"/>
      <c r="L108" s="211"/>
    </row>
    <row r="109" spans="1:9" ht="12.75">
      <c r="A109" s="24"/>
      <c r="I109" s="149"/>
    </row>
    <row r="110" spans="1:24" ht="12.75">
      <c r="A110" s="19" t="s">
        <v>241</v>
      </c>
      <c r="B110" s="25" t="s">
        <v>242</v>
      </c>
      <c r="N110" s="205"/>
      <c r="O110" s="205"/>
      <c r="P110" s="205"/>
      <c r="Q110" s="205"/>
      <c r="R110" s="205"/>
      <c r="S110" s="205"/>
      <c r="T110" s="205"/>
      <c r="U110" s="205"/>
      <c r="V110" s="205"/>
      <c r="W110" s="205"/>
      <c r="X110" s="205"/>
    </row>
    <row r="111" spans="1:24" ht="12.75">
      <c r="A111" s="19"/>
      <c r="B111" s="205" t="s">
        <v>347</v>
      </c>
      <c r="C111" s="205"/>
      <c r="D111" s="205"/>
      <c r="E111" s="205"/>
      <c r="F111" s="205"/>
      <c r="G111" s="205"/>
      <c r="H111" s="205"/>
      <c r="I111" s="205"/>
      <c r="J111" s="205"/>
      <c r="K111" s="205"/>
      <c r="L111" s="205"/>
      <c r="N111" s="49"/>
      <c r="O111" s="49"/>
      <c r="P111" s="49"/>
      <c r="Q111" s="49"/>
      <c r="R111" s="49"/>
      <c r="S111" s="49"/>
      <c r="T111" s="49"/>
      <c r="U111" s="49"/>
      <c r="V111" s="49"/>
      <c r="W111" s="49"/>
      <c r="X111" s="49"/>
    </row>
    <row r="112" spans="1:24" ht="12.75">
      <c r="A112" s="19"/>
      <c r="B112" s="205"/>
      <c r="C112" s="205"/>
      <c r="D112" s="205"/>
      <c r="E112" s="205"/>
      <c r="F112" s="205"/>
      <c r="G112" s="205"/>
      <c r="H112" s="205"/>
      <c r="I112" s="205"/>
      <c r="J112" s="205"/>
      <c r="K112" s="205"/>
      <c r="L112" s="205"/>
      <c r="N112" s="173" t="s">
        <v>200</v>
      </c>
      <c r="O112" s="49"/>
      <c r="P112" s="49"/>
      <c r="Q112" s="49"/>
      <c r="R112" s="49"/>
      <c r="S112" s="49"/>
      <c r="T112" s="49"/>
      <c r="U112" s="49"/>
      <c r="V112" s="49"/>
      <c r="W112" s="49"/>
      <c r="X112" s="49"/>
    </row>
    <row r="113" spans="1:24" ht="12.75">
      <c r="A113" s="19"/>
      <c r="B113" s="205"/>
      <c r="C113" s="205"/>
      <c r="D113" s="205"/>
      <c r="E113" s="205"/>
      <c r="F113" s="205"/>
      <c r="G113" s="205"/>
      <c r="H113" s="205"/>
      <c r="I113" s="205"/>
      <c r="J113" s="205"/>
      <c r="K113" s="205"/>
      <c r="L113" s="205"/>
      <c r="N113" s="49"/>
      <c r="O113" s="49"/>
      <c r="P113" s="49"/>
      <c r="Q113" s="49"/>
      <c r="R113" s="49"/>
      <c r="S113" s="49"/>
      <c r="T113" s="49"/>
      <c r="U113" s="49"/>
      <c r="V113" s="49"/>
      <c r="W113" s="49"/>
      <c r="X113" s="49"/>
    </row>
    <row r="114" spans="1:24" ht="12.75">
      <c r="A114" s="19"/>
      <c r="B114" s="205" t="s">
        <v>83</v>
      </c>
      <c r="C114" s="205"/>
      <c r="D114" s="205"/>
      <c r="E114" s="205"/>
      <c r="F114" s="205"/>
      <c r="G114" s="205"/>
      <c r="H114" s="205"/>
      <c r="I114" s="205"/>
      <c r="J114" s="205"/>
      <c r="K114" s="205"/>
      <c r="L114" s="205"/>
      <c r="N114" s="173"/>
      <c r="O114" s="49"/>
      <c r="P114" s="49"/>
      <c r="Q114" s="49"/>
      <c r="R114" s="49"/>
      <c r="S114" s="49"/>
      <c r="T114" s="49"/>
      <c r="U114" s="49"/>
      <c r="V114" s="49"/>
      <c r="W114" s="49"/>
      <c r="X114" s="49"/>
    </row>
    <row r="115" spans="1:24" ht="12.75">
      <c r="A115" s="19"/>
      <c r="B115" s="205"/>
      <c r="C115" s="205"/>
      <c r="D115" s="205"/>
      <c r="E115" s="205"/>
      <c r="F115" s="205"/>
      <c r="G115" s="205"/>
      <c r="H115" s="205"/>
      <c r="I115" s="205"/>
      <c r="J115" s="205"/>
      <c r="K115" s="205"/>
      <c r="L115" s="205"/>
      <c r="N115" s="49"/>
      <c r="O115" s="49"/>
      <c r="P115" s="49"/>
      <c r="Q115" s="49"/>
      <c r="R115" s="49"/>
      <c r="S115" s="49"/>
      <c r="T115" s="49"/>
      <c r="U115" s="49"/>
      <c r="V115" s="49"/>
      <c r="W115" s="49"/>
      <c r="X115" s="49"/>
    </row>
    <row r="116" spans="1:24" ht="12.75">
      <c r="A116" s="19"/>
      <c r="B116" s="11" t="s">
        <v>84</v>
      </c>
      <c r="N116" s="49"/>
      <c r="O116" s="49"/>
      <c r="P116" s="49"/>
      <c r="Q116" s="49"/>
      <c r="R116" s="49"/>
      <c r="S116" s="49"/>
      <c r="T116" s="49"/>
      <c r="U116" s="49"/>
      <c r="V116" s="49"/>
      <c r="W116" s="49"/>
      <c r="X116" s="49"/>
    </row>
    <row r="117" spans="1:24" ht="12.75">
      <c r="A117" s="19"/>
      <c r="B117" s="11" t="s">
        <v>85</v>
      </c>
      <c r="N117" s="49"/>
      <c r="O117" s="49"/>
      <c r="P117" s="49"/>
      <c r="Q117" s="49"/>
      <c r="R117" s="49"/>
      <c r="S117" s="49"/>
      <c r="T117" s="49"/>
      <c r="U117" s="49"/>
      <c r="V117" s="49"/>
      <c r="W117" s="49"/>
      <c r="X117" s="49"/>
    </row>
    <row r="118" spans="1:14" s="11" customFormat="1" ht="12.75">
      <c r="A118" s="19"/>
      <c r="B118" s="49"/>
      <c r="C118" s="49"/>
      <c r="D118" s="49"/>
      <c r="E118" s="49"/>
      <c r="F118" s="49"/>
      <c r="G118" s="49"/>
      <c r="H118" s="49"/>
      <c r="I118" s="49"/>
      <c r="J118" s="49"/>
      <c r="K118" s="49"/>
      <c r="L118" s="49"/>
      <c r="N118" s="149"/>
    </row>
    <row r="119" spans="1:14" s="11" customFormat="1" ht="12.75">
      <c r="A119" s="19"/>
      <c r="B119" s="11" t="s">
        <v>348</v>
      </c>
      <c r="D119" s="49"/>
      <c r="E119" s="49"/>
      <c r="F119" s="49"/>
      <c r="G119" s="49"/>
      <c r="H119" s="49"/>
      <c r="I119" s="49"/>
      <c r="J119" s="49"/>
      <c r="K119" s="49"/>
      <c r="L119" s="49"/>
      <c r="N119" s="149" t="s">
        <v>200</v>
      </c>
    </row>
    <row r="120" spans="1:14" s="11" customFormat="1" ht="12.75">
      <c r="A120" s="19"/>
      <c r="B120" s="11" t="s">
        <v>349</v>
      </c>
      <c r="D120" s="49"/>
      <c r="E120" s="49"/>
      <c r="F120" s="49"/>
      <c r="G120" s="49"/>
      <c r="H120" s="49"/>
      <c r="I120" s="49"/>
      <c r="J120" s="49"/>
      <c r="K120" s="49"/>
      <c r="L120" s="49"/>
      <c r="N120" s="149"/>
    </row>
    <row r="121" spans="1:14" s="11" customFormat="1" ht="12.75">
      <c r="A121" s="19"/>
      <c r="B121" s="11" t="s">
        <v>21</v>
      </c>
      <c r="D121" s="49"/>
      <c r="E121" s="49"/>
      <c r="F121" s="49"/>
      <c r="G121" s="49"/>
      <c r="H121" s="49"/>
      <c r="I121" s="49"/>
      <c r="J121" s="49"/>
      <c r="K121" s="49"/>
      <c r="L121" s="49"/>
      <c r="N121" s="149"/>
    </row>
    <row r="122" spans="1:14" s="11" customFormat="1" ht="12.75">
      <c r="A122" s="19"/>
      <c r="B122" s="11" t="s">
        <v>20</v>
      </c>
      <c r="D122" s="49"/>
      <c r="E122" s="49"/>
      <c r="F122" s="49"/>
      <c r="G122" s="49"/>
      <c r="H122" s="49"/>
      <c r="I122" s="49"/>
      <c r="J122" s="49"/>
      <c r="K122" s="49"/>
      <c r="L122" s="49"/>
      <c r="N122" s="149"/>
    </row>
    <row r="123" spans="1:14" s="11" customFormat="1" ht="12.75">
      <c r="A123" s="19"/>
      <c r="B123" s="66" t="s">
        <v>200</v>
      </c>
      <c r="C123" s="49"/>
      <c r="D123" s="49"/>
      <c r="E123" s="49"/>
      <c r="F123" s="49"/>
      <c r="G123" s="49"/>
      <c r="H123" s="49"/>
      <c r="I123" s="49"/>
      <c r="J123" s="49"/>
      <c r="K123" s="49"/>
      <c r="L123" s="49"/>
      <c r="N123" s="149"/>
    </row>
    <row r="124" spans="1:15" s="11" customFormat="1" ht="12.75">
      <c r="A124" s="19"/>
      <c r="B124" s="5" t="s">
        <v>142</v>
      </c>
      <c r="C124" s="5"/>
      <c r="N124" s="149"/>
      <c r="O124" s="11" t="s">
        <v>200</v>
      </c>
    </row>
    <row r="125" spans="1:14" s="11" customFormat="1" ht="12.75">
      <c r="A125" s="19"/>
      <c r="B125" s="5" t="s">
        <v>22</v>
      </c>
      <c r="C125" s="5"/>
      <c r="N125" s="149"/>
    </row>
    <row r="126" spans="1:14" s="11" customFormat="1" ht="12.75">
      <c r="A126" s="19"/>
      <c r="B126" s="25"/>
      <c r="N126" s="149"/>
    </row>
    <row r="127" spans="1:14" s="11" customFormat="1" ht="12.75">
      <c r="A127" s="19"/>
      <c r="B127" s="11" t="s">
        <v>23</v>
      </c>
      <c r="N127" s="149"/>
    </row>
    <row r="128" spans="1:14" s="11" customFormat="1" ht="12.75">
      <c r="A128" s="19"/>
      <c r="B128" s="11" t="s">
        <v>74</v>
      </c>
      <c r="N128" s="149"/>
    </row>
    <row r="129" spans="1:14" s="11" customFormat="1" ht="12.75">
      <c r="A129" s="19"/>
      <c r="B129" s="11" t="s">
        <v>86</v>
      </c>
      <c r="N129" s="149"/>
    </row>
    <row r="130" spans="1:14" s="11" customFormat="1" ht="12.75">
      <c r="A130" s="19"/>
      <c r="B130" s="11" t="s">
        <v>87</v>
      </c>
      <c r="N130" s="149"/>
    </row>
    <row r="131" spans="1:14" s="11" customFormat="1" ht="16.5" customHeight="1">
      <c r="A131" s="19"/>
      <c r="B131" s="49"/>
      <c r="C131" s="49"/>
      <c r="D131" s="49"/>
      <c r="E131" s="49"/>
      <c r="F131" s="49"/>
      <c r="G131" s="49"/>
      <c r="H131" s="49"/>
      <c r="I131" s="49"/>
      <c r="J131" s="49"/>
      <c r="K131" s="49"/>
      <c r="L131" s="173"/>
      <c r="M131" s="149" t="s">
        <v>200</v>
      </c>
      <c r="N131" s="149"/>
    </row>
    <row r="132" spans="1:20" ht="12.75">
      <c r="A132" s="19" t="s">
        <v>243</v>
      </c>
      <c r="B132" s="25" t="s">
        <v>244</v>
      </c>
      <c r="N132" s="10"/>
      <c r="O132" s="10"/>
      <c r="P132" s="10"/>
      <c r="Q132" s="15"/>
      <c r="R132" s="15"/>
      <c r="S132" s="15"/>
      <c r="T132" s="10"/>
    </row>
    <row r="133" spans="1:20" ht="12.75">
      <c r="A133" s="19"/>
      <c r="B133" s="205" t="s">
        <v>350</v>
      </c>
      <c r="C133" s="205"/>
      <c r="D133" s="205"/>
      <c r="E133" s="205"/>
      <c r="F133" s="205"/>
      <c r="G133" s="205"/>
      <c r="H133" s="205"/>
      <c r="I133" s="205"/>
      <c r="J133" s="205"/>
      <c r="K133" s="205"/>
      <c r="L133" s="205"/>
      <c r="M133" s="11"/>
      <c r="N133" s="183"/>
      <c r="O133" s="10"/>
      <c r="P133" s="10"/>
      <c r="Q133" s="15"/>
      <c r="R133" s="15"/>
      <c r="S133" s="15"/>
      <c r="T133" s="10"/>
    </row>
    <row r="134" spans="1:20" ht="12.75" customHeight="1">
      <c r="A134" s="19"/>
      <c r="B134" s="205"/>
      <c r="C134" s="205"/>
      <c r="D134" s="205"/>
      <c r="E134" s="205"/>
      <c r="F134" s="205"/>
      <c r="G134" s="205"/>
      <c r="H134" s="205"/>
      <c r="I134" s="205"/>
      <c r="J134" s="205"/>
      <c r="K134" s="205"/>
      <c r="L134" s="205"/>
      <c r="M134" s="172" t="s">
        <v>200</v>
      </c>
      <c r="N134" s="10"/>
      <c r="O134" s="10"/>
      <c r="P134" s="10"/>
      <c r="Q134" s="15"/>
      <c r="R134" s="15"/>
      <c r="S134" s="15"/>
      <c r="T134" s="10"/>
    </row>
    <row r="135" spans="1:20" ht="12.75" customHeight="1">
      <c r="A135" s="19"/>
      <c r="B135" s="205"/>
      <c r="C135" s="205"/>
      <c r="D135" s="205"/>
      <c r="E135" s="205"/>
      <c r="F135" s="205"/>
      <c r="G135" s="205"/>
      <c r="H135" s="205"/>
      <c r="I135" s="205"/>
      <c r="J135" s="205"/>
      <c r="K135" s="205"/>
      <c r="L135" s="205"/>
      <c r="N135" s="10"/>
      <c r="O135" s="10"/>
      <c r="P135" s="10"/>
      <c r="Q135" s="15"/>
      <c r="R135" s="15"/>
      <c r="S135" s="15"/>
      <c r="T135" s="10"/>
    </row>
    <row r="136" spans="1:20" ht="11.25" customHeight="1">
      <c r="A136" s="19"/>
      <c r="B136" s="25"/>
      <c r="N136" s="150"/>
      <c r="O136" s="10"/>
      <c r="P136" s="10"/>
      <c r="Q136" s="15"/>
      <c r="R136" s="15"/>
      <c r="S136" s="15"/>
      <c r="T136" s="10"/>
    </row>
    <row r="137" spans="1:20" ht="12" customHeight="1">
      <c r="A137" s="19"/>
      <c r="B137" s="205" t="s">
        <v>88</v>
      </c>
      <c r="C137" s="205"/>
      <c r="D137" s="205"/>
      <c r="E137" s="205"/>
      <c r="F137" s="205"/>
      <c r="G137" s="205"/>
      <c r="H137" s="205"/>
      <c r="I137" s="205"/>
      <c r="J137" s="205"/>
      <c r="K137" s="205"/>
      <c r="L137" s="205"/>
      <c r="N137" s="10"/>
      <c r="O137" s="10"/>
      <c r="P137" s="10"/>
      <c r="Q137" s="15"/>
      <c r="R137" s="15"/>
      <c r="S137" s="15"/>
      <c r="T137" s="10"/>
    </row>
    <row r="138" spans="1:20" ht="30.75" customHeight="1">
      <c r="A138" s="19"/>
      <c r="B138" s="205"/>
      <c r="C138" s="205"/>
      <c r="D138" s="205"/>
      <c r="E138" s="205"/>
      <c r="F138" s="205"/>
      <c r="G138" s="205"/>
      <c r="H138" s="205"/>
      <c r="I138" s="205"/>
      <c r="J138" s="205"/>
      <c r="K138" s="205"/>
      <c r="L138" s="205"/>
      <c r="N138" s="10"/>
      <c r="O138" s="10"/>
      <c r="P138" s="10"/>
      <c r="Q138" s="15"/>
      <c r="R138" s="15"/>
      <c r="S138" s="15"/>
      <c r="T138" s="10"/>
    </row>
    <row r="139" spans="1:20" ht="12.75">
      <c r="A139" s="19"/>
      <c r="B139" s="54"/>
      <c r="C139" s="54"/>
      <c r="D139" s="54"/>
      <c r="E139" s="54"/>
      <c r="F139" s="54"/>
      <c r="G139" s="54"/>
      <c r="H139" s="54"/>
      <c r="I139" s="54"/>
      <c r="J139" s="54"/>
      <c r="K139" s="54"/>
      <c r="L139" s="54"/>
      <c r="N139" s="10"/>
      <c r="O139" s="10"/>
      <c r="P139" s="10"/>
      <c r="Q139" s="15"/>
      <c r="R139" s="15"/>
      <c r="S139" s="15"/>
      <c r="T139" s="10"/>
    </row>
    <row r="140" spans="1:2" ht="12.75">
      <c r="A140" s="19" t="s">
        <v>245</v>
      </c>
      <c r="B140" s="25" t="s">
        <v>246</v>
      </c>
    </row>
    <row r="141" spans="1:20" ht="6" customHeight="1">
      <c r="A141" s="24"/>
      <c r="B141" s="209"/>
      <c r="C141" s="209"/>
      <c r="D141" s="209"/>
      <c r="E141" s="209"/>
      <c r="F141" s="209"/>
      <c r="G141" s="209"/>
      <c r="H141" s="209"/>
      <c r="I141" s="209"/>
      <c r="J141" s="209"/>
      <c r="K141" s="209"/>
      <c r="L141" s="209"/>
      <c r="N141" s="10"/>
      <c r="O141" s="10"/>
      <c r="P141" s="10"/>
      <c r="Q141" s="10"/>
      <c r="R141" s="10"/>
      <c r="S141" s="10"/>
      <c r="T141" s="10"/>
    </row>
    <row r="142" spans="1:20" ht="12.75" customHeight="1">
      <c r="A142" s="24"/>
      <c r="B142" s="66" t="s">
        <v>144</v>
      </c>
      <c r="C142" s="19"/>
      <c r="D142" s="19"/>
      <c r="E142" s="19"/>
      <c r="F142" s="19"/>
      <c r="G142" s="19"/>
      <c r="H142" s="19"/>
      <c r="I142" s="19"/>
      <c r="J142" s="19"/>
      <c r="K142" s="19"/>
      <c r="L142" s="19"/>
      <c r="N142" s="10"/>
      <c r="O142" s="10"/>
      <c r="P142" s="10"/>
      <c r="Q142" s="10"/>
      <c r="R142" s="10"/>
      <c r="S142" s="10"/>
      <c r="T142" s="10"/>
    </row>
    <row r="143" spans="1:20" ht="12.75" customHeight="1">
      <c r="A143" s="24"/>
      <c r="C143" s="19"/>
      <c r="D143" s="19"/>
      <c r="E143" s="19"/>
      <c r="F143" s="19"/>
      <c r="G143" s="19"/>
      <c r="H143" s="19"/>
      <c r="I143" s="19"/>
      <c r="J143" s="19"/>
      <c r="K143" s="19"/>
      <c r="L143" s="19"/>
      <c r="N143" s="10"/>
      <c r="O143" s="10"/>
      <c r="P143" s="10"/>
      <c r="Q143" s="10"/>
      <c r="R143" s="10"/>
      <c r="S143" s="10"/>
      <c r="T143" s="10"/>
    </row>
    <row r="144" spans="1:20" ht="12.75" customHeight="1">
      <c r="A144" s="24"/>
      <c r="B144" s="11" t="s">
        <v>162</v>
      </c>
      <c r="C144" s="19"/>
      <c r="D144" s="19"/>
      <c r="E144" s="19"/>
      <c r="F144" s="19"/>
      <c r="G144" s="19"/>
      <c r="H144" s="19"/>
      <c r="I144" s="19"/>
      <c r="J144" s="19"/>
      <c r="K144" s="19"/>
      <c r="L144" s="19"/>
      <c r="N144" s="10"/>
      <c r="O144" s="10"/>
      <c r="P144" s="10"/>
      <c r="Q144" s="10"/>
      <c r="R144" s="10"/>
      <c r="S144" s="10"/>
      <c r="T144" s="10"/>
    </row>
    <row r="145" spans="1:20" ht="12.75" customHeight="1">
      <c r="A145" s="24"/>
      <c r="B145" s="11" t="s">
        <v>163</v>
      </c>
      <c r="C145" s="19"/>
      <c r="D145" s="19"/>
      <c r="E145" s="19"/>
      <c r="F145" s="19"/>
      <c r="G145" s="19"/>
      <c r="H145" s="19"/>
      <c r="I145" s="19"/>
      <c r="J145" s="19"/>
      <c r="K145" s="19"/>
      <c r="L145" s="19"/>
      <c r="N145" s="10"/>
      <c r="O145" s="10"/>
      <c r="P145" s="10"/>
      <c r="Q145" s="10"/>
      <c r="R145" s="10"/>
      <c r="S145" s="10"/>
      <c r="T145" s="10"/>
    </row>
    <row r="146" spans="1:20" ht="12.75" customHeight="1">
      <c r="A146" s="24"/>
      <c r="C146" s="19"/>
      <c r="D146" s="19"/>
      <c r="E146" s="19"/>
      <c r="F146" s="19"/>
      <c r="G146" s="19"/>
      <c r="H146" s="19"/>
      <c r="I146" s="19"/>
      <c r="J146" s="19"/>
      <c r="K146" s="19"/>
      <c r="L146" s="19"/>
      <c r="N146" s="10"/>
      <c r="O146" s="10"/>
      <c r="P146" s="10"/>
      <c r="Q146" s="10"/>
      <c r="R146" s="10"/>
      <c r="S146" s="10"/>
      <c r="T146" s="10"/>
    </row>
    <row r="147" spans="1:20" ht="12.75" customHeight="1">
      <c r="A147" s="24"/>
      <c r="B147" s="11" t="s">
        <v>159</v>
      </c>
      <c r="C147" s="19"/>
      <c r="D147" s="19"/>
      <c r="E147" s="19"/>
      <c r="F147" s="19"/>
      <c r="G147" s="19"/>
      <c r="H147" s="19"/>
      <c r="I147" s="19"/>
      <c r="J147" s="19"/>
      <c r="K147" s="19"/>
      <c r="L147" s="19"/>
      <c r="N147" s="10"/>
      <c r="O147" s="10"/>
      <c r="P147" s="10"/>
      <c r="Q147" s="10"/>
      <c r="R147" s="10"/>
      <c r="S147" s="10"/>
      <c r="T147" s="10"/>
    </row>
    <row r="148" spans="1:20" ht="12.75" customHeight="1">
      <c r="A148" s="24"/>
      <c r="B148" s="11" t="s">
        <v>160</v>
      </c>
      <c r="C148" s="19"/>
      <c r="D148" s="19"/>
      <c r="E148" s="19"/>
      <c r="F148" s="19"/>
      <c r="G148" s="19"/>
      <c r="H148" s="19"/>
      <c r="I148" s="19"/>
      <c r="J148" s="19"/>
      <c r="K148" s="19"/>
      <c r="L148" s="19"/>
      <c r="N148" s="10"/>
      <c r="O148" s="10"/>
      <c r="P148" s="10"/>
      <c r="Q148" s="10"/>
      <c r="R148" s="10"/>
      <c r="S148" s="10"/>
      <c r="T148" s="10"/>
    </row>
    <row r="149" spans="1:20" ht="12.75" customHeight="1">
      <c r="A149" s="24"/>
      <c r="B149" s="11" t="s">
        <v>161</v>
      </c>
      <c r="C149" s="19"/>
      <c r="D149" s="19"/>
      <c r="E149" s="19"/>
      <c r="F149" s="19"/>
      <c r="G149" s="19"/>
      <c r="H149" s="19"/>
      <c r="I149" s="19"/>
      <c r="J149" s="19"/>
      <c r="K149" s="19"/>
      <c r="L149" s="19"/>
      <c r="N149" s="10"/>
      <c r="O149" s="10"/>
      <c r="P149" s="10"/>
      <c r="Q149" s="10"/>
      <c r="R149" s="10"/>
      <c r="S149" s="10"/>
      <c r="T149" s="10"/>
    </row>
    <row r="150" spans="1:20" ht="12.75" customHeight="1">
      <c r="A150" s="24"/>
      <c r="B150" s="66"/>
      <c r="C150" s="19"/>
      <c r="D150" s="19"/>
      <c r="E150" s="19"/>
      <c r="F150" s="19"/>
      <c r="G150" s="19"/>
      <c r="H150" s="19"/>
      <c r="I150" s="19"/>
      <c r="J150" s="19"/>
      <c r="K150" s="19"/>
      <c r="L150" s="19"/>
      <c r="N150" s="10"/>
      <c r="O150" s="10"/>
      <c r="P150" s="10"/>
      <c r="Q150" s="10"/>
      <c r="R150" s="10"/>
      <c r="S150" s="10"/>
      <c r="T150" s="10"/>
    </row>
    <row r="151" spans="1:20" ht="12.75" customHeight="1">
      <c r="A151" s="24"/>
      <c r="B151" s="66" t="s">
        <v>133</v>
      </c>
      <c r="C151" s="19"/>
      <c r="D151" s="19"/>
      <c r="E151" s="19"/>
      <c r="F151" s="19"/>
      <c r="G151" s="19"/>
      <c r="H151" s="19"/>
      <c r="I151" s="19"/>
      <c r="J151" s="19"/>
      <c r="K151" s="19"/>
      <c r="L151" s="19"/>
      <c r="N151" s="10"/>
      <c r="O151" s="10"/>
      <c r="P151" s="10"/>
      <c r="Q151" s="10"/>
      <c r="R151" s="10"/>
      <c r="S151" s="10"/>
      <c r="T151" s="10"/>
    </row>
    <row r="152" spans="1:20" ht="12.75" customHeight="1">
      <c r="A152" s="24"/>
      <c r="B152" s="66"/>
      <c r="C152" s="19"/>
      <c r="D152" s="19"/>
      <c r="E152" s="19"/>
      <c r="F152" s="19"/>
      <c r="G152" s="19"/>
      <c r="H152" s="19"/>
      <c r="I152" s="19"/>
      <c r="J152" s="19"/>
      <c r="K152" s="19"/>
      <c r="L152" s="19"/>
      <c r="N152" s="10"/>
      <c r="O152" s="10"/>
      <c r="P152" s="10"/>
      <c r="Q152" s="10"/>
      <c r="R152" s="10"/>
      <c r="S152" s="10"/>
      <c r="T152" s="10"/>
    </row>
    <row r="153" spans="1:20" ht="27.75" customHeight="1">
      <c r="A153" s="24"/>
      <c r="B153" s="208" t="s">
        <v>404</v>
      </c>
      <c r="C153" s="210"/>
      <c r="D153" s="210"/>
      <c r="E153" s="210"/>
      <c r="F153" s="210"/>
      <c r="G153" s="210"/>
      <c r="H153" s="210"/>
      <c r="I153" s="210"/>
      <c r="J153" s="210"/>
      <c r="K153" s="210"/>
      <c r="L153" s="210"/>
      <c r="N153" s="10"/>
      <c r="O153" s="10"/>
      <c r="P153" s="10"/>
      <c r="Q153" s="10"/>
      <c r="R153" s="10"/>
      <c r="S153" s="10"/>
      <c r="T153" s="10"/>
    </row>
    <row r="154" spans="1:20" ht="11.25" customHeight="1">
      <c r="A154" s="24"/>
      <c r="N154" s="10"/>
      <c r="O154" s="10"/>
      <c r="P154" s="10"/>
      <c r="Q154" s="10"/>
      <c r="R154" s="10"/>
      <c r="S154" s="10"/>
      <c r="T154" s="10"/>
    </row>
    <row r="155" spans="1:2" ht="12.75">
      <c r="A155" s="19" t="s">
        <v>247</v>
      </c>
      <c r="B155" s="25" t="s">
        <v>371</v>
      </c>
    </row>
    <row r="156" spans="1:12" ht="23.25" customHeight="1">
      <c r="A156" s="24"/>
      <c r="B156" s="208" t="s">
        <v>5</v>
      </c>
      <c r="C156" s="208"/>
      <c r="D156" s="208"/>
      <c r="E156" s="208"/>
      <c r="F156" s="208"/>
      <c r="G156" s="208"/>
      <c r="H156" s="208"/>
      <c r="I156" s="208"/>
      <c r="J156" s="208"/>
      <c r="K156" s="208"/>
      <c r="L156" s="208"/>
    </row>
    <row r="157" spans="1:10" ht="12.75">
      <c r="A157" s="24"/>
      <c r="I157" s="43"/>
      <c r="J157" s="43"/>
    </row>
    <row r="158" spans="1:16" ht="12.75">
      <c r="A158" s="32" t="s">
        <v>248</v>
      </c>
      <c r="B158" s="33" t="s">
        <v>191</v>
      </c>
      <c r="C158" s="27"/>
      <c r="D158" s="27"/>
      <c r="E158" s="27"/>
      <c r="F158" s="27"/>
      <c r="G158" s="27"/>
      <c r="H158" s="27"/>
      <c r="I158" s="27"/>
      <c r="J158" s="27"/>
      <c r="K158" s="27"/>
      <c r="L158" s="27"/>
      <c r="M158" s="11"/>
      <c r="N158" s="11"/>
      <c r="O158" s="11"/>
      <c r="P158" s="11"/>
    </row>
    <row r="159" spans="1:16" ht="12.75">
      <c r="A159" s="34"/>
      <c r="B159" s="27" t="s">
        <v>406</v>
      </c>
      <c r="C159" s="27"/>
      <c r="D159" s="27"/>
      <c r="E159" s="27"/>
      <c r="F159" s="27"/>
      <c r="G159" s="27"/>
      <c r="H159" s="27"/>
      <c r="I159" s="27"/>
      <c r="J159" s="34"/>
      <c r="K159" s="27"/>
      <c r="L159" s="34"/>
      <c r="M159" s="11"/>
      <c r="N159" s="11"/>
      <c r="O159" s="11"/>
      <c r="P159" s="11"/>
    </row>
    <row r="160" spans="1:16" ht="12.75">
      <c r="A160" s="34"/>
      <c r="B160" s="27" t="s">
        <v>109</v>
      </c>
      <c r="C160" s="27"/>
      <c r="D160" s="27"/>
      <c r="E160" s="27"/>
      <c r="F160" s="27"/>
      <c r="G160" s="27"/>
      <c r="H160" s="27"/>
      <c r="I160" s="27"/>
      <c r="J160" s="34"/>
      <c r="K160" s="27"/>
      <c r="L160" s="34"/>
      <c r="M160" s="11"/>
      <c r="N160" s="11"/>
      <c r="O160" s="11"/>
      <c r="P160" s="11"/>
    </row>
    <row r="161" spans="1:16" ht="12.75">
      <c r="A161" s="34"/>
      <c r="B161" s="27"/>
      <c r="C161" s="27"/>
      <c r="D161" s="27"/>
      <c r="E161" s="27"/>
      <c r="F161" s="27"/>
      <c r="G161" s="27"/>
      <c r="H161" s="27"/>
      <c r="I161" s="27"/>
      <c r="J161" s="34"/>
      <c r="K161" s="27"/>
      <c r="L161" s="34"/>
      <c r="M161" s="11"/>
      <c r="N161" s="11"/>
      <c r="O161" s="11"/>
      <c r="P161" s="11"/>
    </row>
    <row r="162" spans="1:16" ht="13.5" thickBot="1">
      <c r="A162" s="34"/>
      <c r="B162" s="27"/>
      <c r="C162" s="27"/>
      <c r="D162" s="27"/>
      <c r="E162" s="27"/>
      <c r="F162" s="27"/>
      <c r="G162" s="62" t="s">
        <v>331</v>
      </c>
      <c r="H162" s="63"/>
      <c r="I162" s="25" t="s">
        <v>332</v>
      </c>
      <c r="J162" s="63"/>
      <c r="K162" s="27"/>
      <c r="L162" s="34"/>
      <c r="M162" s="11"/>
      <c r="N162" s="11"/>
      <c r="O162" s="11"/>
      <c r="P162" s="11"/>
    </row>
    <row r="163" spans="1:16" ht="12.75">
      <c r="A163" s="34"/>
      <c r="B163" s="27"/>
      <c r="C163" s="27"/>
      <c r="D163" s="27"/>
      <c r="E163" s="27"/>
      <c r="F163" s="27"/>
      <c r="G163" s="53" t="s">
        <v>328</v>
      </c>
      <c r="H163" s="19" t="s">
        <v>329</v>
      </c>
      <c r="I163" s="53" t="s">
        <v>308</v>
      </c>
      <c r="J163" s="19" t="s">
        <v>329</v>
      </c>
      <c r="K163" s="27"/>
      <c r="L163" s="34"/>
      <c r="M163" s="11"/>
      <c r="N163" s="11"/>
      <c r="O163" s="11"/>
      <c r="P163" s="11"/>
    </row>
    <row r="164" spans="1:16" ht="12.75">
      <c r="A164" s="34"/>
      <c r="B164" s="27"/>
      <c r="C164" s="27"/>
      <c r="D164" s="27"/>
      <c r="E164" s="27"/>
      <c r="F164" s="27"/>
      <c r="G164" s="85" t="s">
        <v>11</v>
      </c>
      <c r="H164" s="32" t="s">
        <v>330</v>
      </c>
      <c r="I164" s="85" t="s">
        <v>11</v>
      </c>
      <c r="J164" s="32" t="s">
        <v>330</v>
      </c>
      <c r="K164" s="27"/>
      <c r="L164" s="34"/>
      <c r="M164" s="11"/>
      <c r="N164" s="11"/>
      <c r="O164" s="11"/>
      <c r="P164" s="11"/>
    </row>
    <row r="165" spans="1:16" ht="12.75">
      <c r="A165" s="34"/>
      <c r="B165" s="27"/>
      <c r="C165" s="27"/>
      <c r="D165" s="27"/>
      <c r="E165" s="27"/>
      <c r="F165" s="27"/>
      <c r="G165" s="181" t="s">
        <v>291</v>
      </c>
      <c r="H165" s="85" t="s">
        <v>416</v>
      </c>
      <c r="I165" s="181" t="s">
        <v>291</v>
      </c>
      <c r="J165" s="85" t="s">
        <v>416</v>
      </c>
      <c r="K165" s="27"/>
      <c r="L165" s="34"/>
      <c r="M165" s="11"/>
      <c r="N165" s="11"/>
      <c r="O165" s="11"/>
      <c r="P165" s="11"/>
    </row>
    <row r="166" spans="1:16" ht="13.5" thickBot="1">
      <c r="A166" s="34"/>
      <c r="B166" s="27"/>
      <c r="C166" s="27"/>
      <c r="D166" s="27"/>
      <c r="E166" s="27"/>
      <c r="F166" s="27"/>
      <c r="G166" s="63"/>
      <c r="H166" s="174" t="s">
        <v>291</v>
      </c>
      <c r="I166" s="63"/>
      <c r="J166" s="174" t="s">
        <v>291</v>
      </c>
      <c r="K166" s="27"/>
      <c r="L166" s="34"/>
      <c r="M166" s="11"/>
      <c r="N166" s="11"/>
      <c r="O166" s="11"/>
      <c r="P166" s="11"/>
    </row>
    <row r="167" spans="1:16" ht="12.75">
      <c r="A167" s="34"/>
      <c r="B167" s="27"/>
      <c r="C167" s="27"/>
      <c r="D167" s="27"/>
      <c r="E167" s="27"/>
      <c r="F167" s="27"/>
      <c r="G167" s="27"/>
      <c r="H167" s="181"/>
      <c r="I167" s="27"/>
      <c r="J167" s="181"/>
      <c r="K167" s="27"/>
      <c r="L167" s="34"/>
      <c r="M167" s="11"/>
      <c r="N167" s="11"/>
      <c r="O167" s="11"/>
      <c r="P167" s="11"/>
    </row>
    <row r="168" spans="1:16" ht="12.75">
      <c r="A168" s="34"/>
      <c r="B168" s="27" t="s">
        <v>200</v>
      </c>
      <c r="C168" s="27"/>
      <c r="D168" s="27"/>
      <c r="E168" s="27"/>
      <c r="F168" s="27"/>
      <c r="G168" s="85"/>
      <c r="H168" s="85"/>
      <c r="I168" s="175"/>
      <c r="J168" s="85"/>
      <c r="K168" s="27"/>
      <c r="L168" s="34"/>
      <c r="M168" s="11"/>
      <c r="N168" s="11"/>
      <c r="O168" s="11"/>
      <c r="P168" s="11"/>
    </row>
    <row r="169" spans="1:16" ht="12.75">
      <c r="A169" s="34"/>
      <c r="B169" s="27" t="s">
        <v>351</v>
      </c>
      <c r="C169" s="27"/>
      <c r="D169" s="27"/>
      <c r="E169" s="27"/>
      <c r="F169" s="27"/>
      <c r="G169" s="70">
        <v>-17</v>
      </c>
      <c r="H169" s="70">
        <v>-67</v>
      </c>
      <c r="I169" s="70">
        <v>-17</v>
      </c>
      <c r="J169" s="70">
        <v>-67</v>
      </c>
      <c r="K169" s="27"/>
      <c r="L169" s="34"/>
      <c r="M169" s="11"/>
      <c r="N169" s="11"/>
      <c r="O169" s="11"/>
      <c r="P169" s="11"/>
    </row>
    <row r="170" spans="1:16" ht="12.75">
      <c r="A170" s="34"/>
      <c r="B170" s="27" t="s">
        <v>353</v>
      </c>
      <c r="C170" s="27"/>
      <c r="D170" s="27"/>
      <c r="E170" s="27"/>
      <c r="F170" s="27"/>
      <c r="G170" s="180">
        <v>0</v>
      </c>
      <c r="H170" s="70">
        <v>57</v>
      </c>
      <c r="I170" s="180">
        <v>0</v>
      </c>
      <c r="J170" s="11">
        <v>56</v>
      </c>
      <c r="K170" s="27"/>
      <c r="L170" s="34"/>
      <c r="M170" s="11"/>
      <c r="N170" s="11"/>
      <c r="O170" s="11"/>
      <c r="P170" s="11"/>
    </row>
    <row r="171" spans="1:16" ht="12.75">
      <c r="A171" s="34"/>
      <c r="B171" s="27"/>
      <c r="C171" s="27"/>
      <c r="D171" s="27"/>
      <c r="E171" s="27"/>
      <c r="F171" s="27"/>
      <c r="G171" s="176"/>
      <c r="H171" s="176"/>
      <c r="I171" s="176"/>
      <c r="J171" s="176"/>
      <c r="K171" s="27"/>
      <c r="L171" s="34"/>
      <c r="M171" s="11"/>
      <c r="N171" s="11"/>
      <c r="O171" s="11"/>
      <c r="P171" s="11"/>
    </row>
    <row r="172" spans="1:16" ht="13.5" thickBot="1">
      <c r="A172" s="34"/>
      <c r="B172" s="177"/>
      <c r="C172" s="27"/>
      <c r="D172" s="27"/>
      <c r="E172" s="27"/>
      <c r="F172" s="27"/>
      <c r="G172" s="178">
        <f>SUM(G169:G171)</f>
        <v>-17</v>
      </c>
      <c r="H172" s="178">
        <f>SUM(H169:H171)</f>
        <v>-10</v>
      </c>
      <c r="I172" s="178">
        <f>SUM(I169:I171)</f>
        <v>-17</v>
      </c>
      <c r="J172" s="178">
        <f>SUM(J169:J171)</f>
        <v>-11</v>
      </c>
      <c r="K172" s="27"/>
      <c r="L172" s="34"/>
      <c r="M172" s="11"/>
      <c r="N172" s="11"/>
      <c r="O172" s="11"/>
      <c r="P172" s="11"/>
    </row>
    <row r="173" spans="1:16" ht="13.5" thickTop="1">
      <c r="A173" s="34"/>
      <c r="B173" s="27" t="s">
        <v>200</v>
      </c>
      <c r="C173" s="27"/>
      <c r="D173" s="27"/>
      <c r="E173" s="27"/>
      <c r="F173" s="27"/>
      <c r="G173" s="70"/>
      <c r="H173" s="70"/>
      <c r="I173" s="70"/>
      <c r="J173" s="70"/>
      <c r="K173" s="27"/>
      <c r="L173" s="34"/>
      <c r="M173" s="11"/>
      <c r="N173" s="11"/>
      <c r="O173" s="11"/>
      <c r="P173" s="11"/>
    </row>
    <row r="174" spans="1:16" ht="12.75">
      <c r="A174" s="34"/>
      <c r="B174" s="27" t="s">
        <v>352</v>
      </c>
      <c r="C174" s="27"/>
      <c r="D174" s="27"/>
      <c r="E174" s="27"/>
      <c r="F174" s="27"/>
      <c r="G174" s="27"/>
      <c r="H174" s="27"/>
      <c r="I174" s="179"/>
      <c r="J174" s="179"/>
      <c r="K174" s="34"/>
      <c r="L174" s="34"/>
      <c r="M174" s="11"/>
      <c r="N174" s="11"/>
      <c r="O174" s="11"/>
      <c r="P174" s="11"/>
    </row>
    <row r="175" spans="1:16" ht="12.75">
      <c r="A175" s="34"/>
      <c r="B175" s="27" t="s">
        <v>183</v>
      </c>
      <c r="C175" s="27"/>
      <c r="D175" s="27"/>
      <c r="E175" s="27"/>
      <c r="F175" s="27"/>
      <c r="G175" s="27"/>
      <c r="H175" s="27"/>
      <c r="I175" s="179"/>
      <c r="J175" s="179"/>
      <c r="K175" s="34"/>
      <c r="L175" s="34"/>
      <c r="M175" s="11"/>
      <c r="N175" s="11"/>
      <c r="O175" s="11"/>
      <c r="P175" s="11"/>
    </row>
    <row r="176" spans="1:16" ht="12.75">
      <c r="A176" s="34"/>
      <c r="B176" s="27"/>
      <c r="C176" s="27"/>
      <c r="D176" s="27"/>
      <c r="E176" s="27"/>
      <c r="F176" s="27"/>
      <c r="G176" s="27"/>
      <c r="H176" s="27"/>
      <c r="I176" s="179"/>
      <c r="J176" s="179"/>
      <c r="K176" s="34"/>
      <c r="L176" s="34"/>
      <c r="M176" s="11"/>
      <c r="N176" s="11"/>
      <c r="O176" s="11"/>
      <c r="P176" s="11"/>
    </row>
    <row r="177" spans="1:16" ht="12.75">
      <c r="A177" s="34"/>
      <c r="B177" s="27" t="s">
        <v>354</v>
      </c>
      <c r="C177" s="27"/>
      <c r="D177" s="27"/>
      <c r="E177" s="27"/>
      <c r="F177" s="27"/>
      <c r="G177" s="27"/>
      <c r="H177" s="27"/>
      <c r="I177" s="179"/>
      <c r="J177" s="179"/>
      <c r="K177" s="34"/>
      <c r="L177" s="34"/>
      <c r="M177" s="11"/>
      <c r="N177" s="11"/>
      <c r="O177" s="11"/>
      <c r="P177" s="11"/>
    </row>
    <row r="178" spans="1:12" ht="12.75">
      <c r="A178" s="34"/>
      <c r="B178" s="27"/>
      <c r="C178" s="27"/>
      <c r="D178" s="27"/>
      <c r="E178" s="27"/>
      <c r="F178" s="27"/>
      <c r="G178" s="27"/>
      <c r="H178" s="27"/>
      <c r="I178" s="27"/>
      <c r="J178" s="34"/>
      <c r="K178" s="27"/>
      <c r="L178" s="34"/>
    </row>
    <row r="179" spans="1:2" ht="12.75">
      <c r="A179" s="19" t="s">
        <v>249</v>
      </c>
      <c r="B179" s="25" t="s">
        <v>275</v>
      </c>
    </row>
    <row r="180" spans="1:8" ht="12.75">
      <c r="A180" s="24"/>
      <c r="B180" s="26" t="s">
        <v>405</v>
      </c>
      <c r="C180" s="26"/>
      <c r="D180" s="26"/>
      <c r="E180" s="26"/>
      <c r="F180" s="26"/>
      <c r="G180" s="26"/>
      <c r="H180" s="26"/>
    </row>
    <row r="181" spans="1:12" ht="12.75">
      <c r="A181" s="24"/>
      <c r="I181" s="26"/>
      <c r="J181" s="26"/>
      <c r="K181" s="26"/>
      <c r="L181" s="26"/>
    </row>
    <row r="182" spans="1:12" ht="12.75">
      <c r="A182" s="19" t="s">
        <v>250</v>
      </c>
      <c r="B182" s="25" t="s">
        <v>251</v>
      </c>
      <c r="I182" s="26"/>
      <c r="J182" s="26"/>
      <c r="K182" s="26"/>
      <c r="L182" s="26"/>
    </row>
    <row r="183" spans="1:12" ht="12.75">
      <c r="A183" s="24"/>
      <c r="B183" s="26" t="s">
        <v>185</v>
      </c>
      <c r="C183" s="26"/>
      <c r="D183" s="26"/>
      <c r="E183" s="26"/>
      <c r="F183" s="26"/>
      <c r="G183" s="26"/>
      <c r="H183" s="26"/>
      <c r="I183" s="26"/>
      <c r="J183" s="26"/>
      <c r="K183" s="26"/>
      <c r="L183" s="26"/>
    </row>
    <row r="184" spans="1:8" ht="12.75">
      <c r="A184" s="24"/>
      <c r="B184" s="26"/>
      <c r="C184" s="26"/>
      <c r="D184" s="26"/>
      <c r="E184" s="26"/>
      <c r="F184" s="26"/>
      <c r="G184" s="26"/>
      <c r="H184" s="26"/>
    </row>
    <row r="185" spans="1:2" ht="23.25" customHeight="1">
      <c r="A185" s="19" t="s">
        <v>252</v>
      </c>
      <c r="B185" s="25" t="s">
        <v>310</v>
      </c>
    </row>
    <row r="186" spans="1:2" ht="12.75">
      <c r="A186" s="19"/>
      <c r="B186" s="25"/>
    </row>
    <row r="187" spans="1:12" ht="13.5" customHeight="1">
      <c r="A187" s="24" t="s">
        <v>379</v>
      </c>
      <c r="B187" s="26" t="s">
        <v>112</v>
      </c>
      <c r="C187" s="26"/>
      <c r="D187" s="26"/>
      <c r="E187" s="26"/>
      <c r="F187" s="26"/>
      <c r="G187" s="26"/>
      <c r="H187" s="26"/>
      <c r="I187" s="26"/>
      <c r="J187" s="26"/>
      <c r="K187" s="26"/>
      <c r="L187" s="26"/>
    </row>
    <row r="188" spans="1:12" ht="11.25" customHeight="1">
      <c r="A188" s="19"/>
      <c r="B188" s="26" t="s">
        <v>111</v>
      </c>
      <c r="C188" s="26"/>
      <c r="D188" s="26"/>
      <c r="E188" s="26"/>
      <c r="F188" s="26"/>
      <c r="G188" s="26"/>
      <c r="H188" s="26"/>
      <c r="I188" s="56"/>
      <c r="J188" s="56"/>
      <c r="K188" s="27"/>
      <c r="L188" s="56"/>
    </row>
    <row r="189" spans="1:12" ht="12" customHeight="1">
      <c r="A189" s="19"/>
      <c r="B189" s="26" t="s">
        <v>423</v>
      </c>
      <c r="C189" s="26"/>
      <c r="D189" s="26"/>
      <c r="E189" s="26"/>
      <c r="F189" s="26"/>
      <c r="G189" s="26"/>
      <c r="H189" s="26"/>
      <c r="I189" s="56"/>
      <c r="J189" s="56"/>
      <c r="K189" s="27"/>
      <c r="L189" s="56"/>
    </row>
    <row r="190" spans="1:12" ht="7.5" customHeight="1">
      <c r="A190" s="19"/>
      <c r="B190" s="26"/>
      <c r="C190" s="26"/>
      <c r="D190" s="26"/>
      <c r="E190" s="26"/>
      <c r="F190" s="26"/>
      <c r="G190" s="26"/>
      <c r="H190" s="26"/>
      <c r="I190" s="56"/>
      <c r="J190" s="56"/>
      <c r="K190" s="27"/>
      <c r="L190" s="56"/>
    </row>
    <row r="191" spans="1:12" ht="12" customHeight="1">
      <c r="A191" s="19"/>
      <c r="B191" s="26" t="s">
        <v>110</v>
      </c>
      <c r="C191" s="26"/>
      <c r="D191" s="26"/>
      <c r="E191" s="26"/>
      <c r="F191" s="26"/>
      <c r="G191" s="26"/>
      <c r="H191" s="26"/>
      <c r="I191" s="56"/>
      <c r="J191" s="56"/>
      <c r="K191" s="27"/>
      <c r="L191" s="56"/>
    </row>
    <row r="192" spans="1:12" ht="12" customHeight="1">
      <c r="A192" s="19"/>
      <c r="B192" s="26" t="s">
        <v>426</v>
      </c>
      <c r="C192" s="26"/>
      <c r="D192" s="26"/>
      <c r="E192" s="26"/>
      <c r="F192" s="26"/>
      <c r="G192" s="26"/>
      <c r="H192" s="26"/>
      <c r="I192" s="56"/>
      <c r="J192" s="56"/>
      <c r="K192" s="27"/>
      <c r="L192" s="56"/>
    </row>
    <row r="193" spans="1:12" ht="6.75" customHeight="1">
      <c r="A193" s="19"/>
      <c r="B193" s="26"/>
      <c r="C193" s="26"/>
      <c r="D193" s="26"/>
      <c r="E193" s="26"/>
      <c r="F193" s="26"/>
      <c r="G193" s="26"/>
      <c r="H193" s="26"/>
      <c r="I193" s="56"/>
      <c r="J193" s="56"/>
      <c r="K193" s="27"/>
      <c r="L193" s="56"/>
    </row>
    <row r="194" spans="1:12" ht="12" customHeight="1">
      <c r="A194" s="19"/>
      <c r="B194" s="126" t="s">
        <v>425</v>
      </c>
      <c r="C194" s="26"/>
      <c r="D194" s="26"/>
      <c r="E194" s="26"/>
      <c r="F194" s="26"/>
      <c r="G194" s="26"/>
      <c r="H194" s="26"/>
      <c r="I194" s="56"/>
      <c r="J194" s="56"/>
      <c r="K194" s="27"/>
      <c r="L194" s="56"/>
    </row>
    <row r="195" spans="1:12" ht="12" customHeight="1">
      <c r="A195" s="19"/>
      <c r="B195" s="26" t="s">
        <v>424</v>
      </c>
      <c r="C195" s="26"/>
      <c r="D195" s="26"/>
      <c r="E195" s="26"/>
      <c r="F195" s="26"/>
      <c r="G195" s="26"/>
      <c r="H195" s="26"/>
      <c r="I195" s="56"/>
      <c r="J195" s="56"/>
      <c r="K195" s="27"/>
      <c r="L195" s="56"/>
    </row>
    <row r="196" spans="1:12" ht="12" customHeight="1">
      <c r="A196" s="19"/>
      <c r="B196" s="26"/>
      <c r="C196" s="26"/>
      <c r="D196" s="26"/>
      <c r="E196" s="26"/>
      <c r="F196" s="26"/>
      <c r="G196" s="26"/>
      <c r="H196" s="26"/>
      <c r="I196" s="56"/>
      <c r="J196" s="56"/>
      <c r="K196" s="27"/>
      <c r="L196" s="56"/>
    </row>
    <row r="197" spans="1:12" ht="12" customHeight="1">
      <c r="A197" s="19"/>
      <c r="B197" s="126" t="s">
        <v>428</v>
      </c>
      <c r="C197" s="26"/>
      <c r="D197" s="26"/>
      <c r="E197" s="26"/>
      <c r="F197" s="26"/>
      <c r="G197" s="26"/>
      <c r="H197" s="26"/>
      <c r="I197" s="56"/>
      <c r="J197" s="56"/>
      <c r="K197" s="27"/>
      <c r="L197" s="56"/>
    </row>
    <row r="198" spans="1:16" ht="15.75" customHeight="1">
      <c r="A198" s="19"/>
      <c r="B198" s="5" t="s">
        <v>157</v>
      </c>
      <c r="C198" s="26"/>
      <c r="D198" s="26"/>
      <c r="E198" s="26"/>
      <c r="F198" s="56"/>
      <c r="G198" s="56"/>
      <c r="H198" s="56"/>
      <c r="J198" s="5"/>
      <c r="K198" s="27"/>
      <c r="L198" s="56"/>
      <c r="M198" s="11"/>
      <c r="N198" s="11"/>
      <c r="O198" s="11"/>
      <c r="P198" s="11"/>
    </row>
    <row r="199" spans="1:16" ht="15.75" customHeight="1">
      <c r="A199" s="19"/>
      <c r="B199" s="5"/>
      <c r="C199" s="26"/>
      <c r="D199" s="26"/>
      <c r="E199" s="26"/>
      <c r="F199" s="56"/>
      <c r="G199" s="56"/>
      <c r="H199" s="56"/>
      <c r="J199" s="5"/>
      <c r="K199" s="27"/>
      <c r="L199" s="56"/>
      <c r="M199" s="11"/>
      <c r="N199" s="11"/>
      <c r="O199" s="11"/>
      <c r="P199" s="11"/>
    </row>
    <row r="200" spans="1:16" ht="15.75" customHeight="1">
      <c r="A200" s="24" t="s">
        <v>380</v>
      </c>
      <c r="B200" s="5" t="s">
        <v>122</v>
      </c>
      <c r="C200" s="26"/>
      <c r="D200" s="26"/>
      <c r="E200" s="26"/>
      <c r="F200" s="56"/>
      <c r="G200" s="56"/>
      <c r="H200" s="56"/>
      <c r="J200" s="5"/>
      <c r="K200" s="27"/>
      <c r="L200" s="56"/>
      <c r="M200" s="11"/>
      <c r="N200" s="11"/>
      <c r="O200" s="11"/>
      <c r="P200" s="11"/>
    </row>
    <row r="201" spans="1:16" ht="15.75" customHeight="1">
      <c r="A201" s="19"/>
      <c r="B201" s="5" t="s">
        <v>123</v>
      </c>
      <c r="C201" s="26"/>
      <c r="D201" s="26"/>
      <c r="E201" s="26"/>
      <c r="F201" s="56"/>
      <c r="G201" s="56"/>
      <c r="H201" s="56"/>
      <c r="J201" s="5"/>
      <c r="K201" s="27"/>
      <c r="L201" s="56"/>
      <c r="M201" s="11"/>
      <c r="N201" s="11"/>
      <c r="O201" s="11"/>
      <c r="P201" s="11"/>
    </row>
    <row r="202" spans="1:16" ht="11.25" customHeight="1">
      <c r="A202" s="19"/>
      <c r="C202" s="26"/>
      <c r="D202" s="26"/>
      <c r="E202" s="26"/>
      <c r="F202" s="56"/>
      <c r="G202" s="56"/>
      <c r="H202" s="56"/>
      <c r="J202" s="5"/>
      <c r="K202" s="27"/>
      <c r="L202" s="56"/>
      <c r="M202" s="11"/>
      <c r="N202" s="11"/>
      <c r="O202" s="11"/>
      <c r="P202" s="11"/>
    </row>
    <row r="203" spans="1:16" ht="15.75" customHeight="1">
      <c r="A203" s="19"/>
      <c r="B203" s="5" t="s">
        <v>115</v>
      </c>
      <c r="C203" s="26"/>
      <c r="D203" s="26"/>
      <c r="E203" s="26"/>
      <c r="F203" s="56"/>
      <c r="G203" s="56"/>
      <c r="H203" s="56"/>
      <c r="J203" s="5"/>
      <c r="K203" s="27"/>
      <c r="L203" s="56"/>
      <c r="M203" s="11"/>
      <c r="N203" s="11"/>
      <c r="O203" s="11"/>
      <c r="P203" s="11"/>
    </row>
    <row r="204" spans="1:16" ht="15.75" customHeight="1">
      <c r="A204" s="19"/>
      <c r="B204" s="5" t="s">
        <v>116</v>
      </c>
      <c r="C204" s="26"/>
      <c r="D204" s="26"/>
      <c r="E204" s="26"/>
      <c r="F204" s="56"/>
      <c r="G204" s="56"/>
      <c r="H204" s="56"/>
      <c r="J204" s="5"/>
      <c r="K204" s="27"/>
      <c r="L204" s="56"/>
      <c r="M204" s="11"/>
      <c r="N204" s="11"/>
      <c r="O204" s="11"/>
      <c r="P204" s="11"/>
    </row>
    <row r="205" spans="1:16" ht="15.75" customHeight="1">
      <c r="A205" s="19"/>
      <c r="B205" s="5" t="s">
        <v>117</v>
      </c>
      <c r="C205" s="26"/>
      <c r="D205" s="26"/>
      <c r="E205" s="26"/>
      <c r="F205" s="56"/>
      <c r="G205" s="56"/>
      <c r="H205" s="56"/>
      <c r="J205" s="5"/>
      <c r="K205" s="27"/>
      <c r="L205" s="56"/>
      <c r="M205" s="11"/>
      <c r="N205" s="11"/>
      <c r="O205" s="11"/>
      <c r="P205" s="11"/>
    </row>
    <row r="206" spans="1:16" ht="8.25" customHeight="1">
      <c r="A206" s="19"/>
      <c r="B206" s="5"/>
      <c r="C206" s="26"/>
      <c r="D206" s="26"/>
      <c r="E206" s="26"/>
      <c r="F206" s="56"/>
      <c r="G206" s="56"/>
      <c r="H206" s="56"/>
      <c r="J206" s="5"/>
      <c r="K206" s="27"/>
      <c r="L206" s="56"/>
      <c r="M206" s="11"/>
      <c r="N206" s="11"/>
      <c r="O206" s="11"/>
      <c r="P206" s="11"/>
    </row>
    <row r="207" spans="1:16" ht="15.75" customHeight="1">
      <c r="A207" s="19"/>
      <c r="B207" s="5" t="s">
        <v>119</v>
      </c>
      <c r="C207" s="26"/>
      <c r="D207" s="26"/>
      <c r="E207" s="26"/>
      <c r="F207" s="56"/>
      <c r="G207" s="56"/>
      <c r="H207" s="56"/>
      <c r="J207" s="5"/>
      <c r="K207" s="27"/>
      <c r="L207" s="56"/>
      <c r="M207" s="11"/>
      <c r="N207" s="11"/>
      <c r="O207" s="11"/>
      <c r="P207" s="11"/>
    </row>
    <row r="208" spans="1:16" ht="9.75" customHeight="1">
      <c r="A208" s="19"/>
      <c r="B208" s="5"/>
      <c r="C208" s="26"/>
      <c r="D208" s="26"/>
      <c r="E208" s="26"/>
      <c r="F208" s="56"/>
      <c r="G208" s="56"/>
      <c r="H208" s="56"/>
      <c r="J208" s="5"/>
      <c r="K208" s="27"/>
      <c r="L208" s="56"/>
      <c r="M208" s="11"/>
      <c r="N208" s="11"/>
      <c r="O208" s="11"/>
      <c r="P208" s="11"/>
    </row>
    <row r="209" spans="1:16" ht="15.75" customHeight="1">
      <c r="A209" s="19"/>
      <c r="B209" s="5" t="s">
        <v>136</v>
      </c>
      <c r="C209" s="26"/>
      <c r="D209" s="26"/>
      <c r="E209" s="26"/>
      <c r="F209" s="56"/>
      <c r="G209" s="56"/>
      <c r="H209" s="56"/>
      <c r="J209" s="5"/>
      <c r="K209" s="27"/>
      <c r="L209" s="56"/>
      <c r="M209" s="11"/>
      <c r="N209" s="11"/>
      <c r="O209" s="11"/>
      <c r="P209" s="11"/>
    </row>
    <row r="210" spans="1:16" ht="15.75" customHeight="1">
      <c r="A210" s="19"/>
      <c r="B210" s="5" t="s">
        <v>137</v>
      </c>
      <c r="C210" s="26"/>
      <c r="D210" s="26"/>
      <c r="E210" s="26"/>
      <c r="F210" s="56"/>
      <c r="G210" s="56"/>
      <c r="H210" s="56"/>
      <c r="J210" s="5"/>
      <c r="K210" s="27"/>
      <c r="L210" s="56"/>
      <c r="M210" s="11"/>
      <c r="N210" s="11"/>
      <c r="O210" s="11"/>
      <c r="P210" s="11"/>
    </row>
    <row r="211" spans="1:16" ht="15.75" customHeight="1">
      <c r="A211" s="19"/>
      <c r="B211" s="5" t="s">
        <v>138</v>
      </c>
      <c r="C211" s="26"/>
      <c r="D211" s="26"/>
      <c r="E211" s="26"/>
      <c r="F211" s="56"/>
      <c r="G211" s="56"/>
      <c r="H211" s="56"/>
      <c r="J211" s="5"/>
      <c r="K211" s="27"/>
      <c r="L211" s="56"/>
      <c r="M211" s="11"/>
      <c r="N211" s="11"/>
      <c r="O211" s="11"/>
      <c r="P211" s="11"/>
    </row>
    <row r="212" spans="1:16" ht="15.75" customHeight="1">
      <c r="A212" s="19"/>
      <c r="B212" s="5"/>
      <c r="C212" s="26"/>
      <c r="D212" s="26"/>
      <c r="E212" s="26"/>
      <c r="F212" s="56"/>
      <c r="G212" s="56"/>
      <c r="H212" s="56"/>
      <c r="J212" s="5"/>
      <c r="K212" s="27"/>
      <c r="L212" s="56"/>
      <c r="M212" s="11"/>
      <c r="N212" s="11"/>
      <c r="O212" s="11"/>
      <c r="P212" s="11"/>
    </row>
    <row r="213" spans="1:16" ht="15.75" customHeight="1">
      <c r="A213" s="19"/>
      <c r="B213" s="5" t="s">
        <v>120</v>
      </c>
      <c r="C213" s="26"/>
      <c r="D213" s="26"/>
      <c r="E213" s="26"/>
      <c r="F213" s="56"/>
      <c r="G213" s="56"/>
      <c r="H213" s="56"/>
      <c r="J213" s="5"/>
      <c r="K213" s="27"/>
      <c r="L213" s="56"/>
      <c r="M213" s="11"/>
      <c r="N213" s="11"/>
      <c r="O213" s="11"/>
      <c r="P213" s="11"/>
    </row>
    <row r="214" spans="1:16" ht="15.75" customHeight="1">
      <c r="A214" s="19"/>
      <c r="B214" s="5" t="s">
        <v>121</v>
      </c>
      <c r="C214" s="26"/>
      <c r="D214" s="26"/>
      <c r="E214" s="26"/>
      <c r="F214" s="56"/>
      <c r="G214" s="56"/>
      <c r="H214" s="56"/>
      <c r="J214" s="5"/>
      <c r="K214" s="27"/>
      <c r="L214" s="56"/>
      <c r="M214" s="11"/>
      <c r="N214" s="11"/>
      <c r="O214" s="11"/>
      <c r="P214" s="11"/>
    </row>
    <row r="215" spans="1:16" ht="15.75" customHeight="1">
      <c r="A215" s="19"/>
      <c r="B215" s="5" t="s">
        <v>164</v>
      </c>
      <c r="C215" s="26"/>
      <c r="D215" s="26"/>
      <c r="E215" s="26"/>
      <c r="F215" s="56"/>
      <c r="G215" s="56"/>
      <c r="H215" s="56"/>
      <c r="J215" s="5"/>
      <c r="K215" s="27"/>
      <c r="L215" s="56"/>
      <c r="M215" s="11"/>
      <c r="N215" s="11"/>
      <c r="O215" s="11"/>
      <c r="P215" s="11"/>
    </row>
    <row r="216" spans="1:16" ht="15.75" customHeight="1">
      <c r="A216" s="19"/>
      <c r="B216" s="5" t="s">
        <v>165</v>
      </c>
      <c r="C216" s="26"/>
      <c r="D216" s="26"/>
      <c r="E216" s="26"/>
      <c r="F216" s="56"/>
      <c r="G216" s="56"/>
      <c r="H216" s="56"/>
      <c r="J216" s="5"/>
      <c r="K216" s="27"/>
      <c r="L216" s="56"/>
      <c r="M216" s="11"/>
      <c r="N216" s="11"/>
      <c r="O216" s="11"/>
      <c r="P216" s="11"/>
    </row>
    <row r="217" spans="1:16" ht="15.75" customHeight="1">
      <c r="A217" s="19"/>
      <c r="B217" s="5"/>
      <c r="C217" s="26"/>
      <c r="D217" s="26"/>
      <c r="E217" s="26"/>
      <c r="F217" s="56"/>
      <c r="G217" s="56"/>
      <c r="H217" s="56"/>
      <c r="J217" s="5"/>
      <c r="K217" s="27"/>
      <c r="L217" s="56"/>
      <c r="M217" s="11"/>
      <c r="N217" s="11"/>
      <c r="O217" s="11"/>
      <c r="P217" s="11"/>
    </row>
    <row r="218" spans="1:16" ht="15.75" customHeight="1">
      <c r="A218" s="19"/>
      <c r="B218" s="5" t="s">
        <v>166</v>
      </c>
      <c r="C218" s="26"/>
      <c r="D218" s="26"/>
      <c r="E218" s="26"/>
      <c r="F218" s="56"/>
      <c r="G218" s="56"/>
      <c r="H218" s="56"/>
      <c r="J218" s="5"/>
      <c r="K218" s="27"/>
      <c r="L218" s="56"/>
      <c r="M218" s="11"/>
      <c r="N218" s="11"/>
      <c r="O218" s="11"/>
      <c r="P218" s="11"/>
    </row>
    <row r="219" spans="1:16" ht="15.75" customHeight="1">
      <c r="A219" s="19"/>
      <c r="B219" s="5" t="s">
        <v>130</v>
      </c>
      <c r="C219" s="26"/>
      <c r="D219" s="26"/>
      <c r="E219" s="26"/>
      <c r="F219" s="56"/>
      <c r="G219" s="56"/>
      <c r="H219" s="56"/>
      <c r="J219" s="5"/>
      <c r="K219" s="27"/>
      <c r="L219" s="56"/>
      <c r="M219" s="11"/>
      <c r="N219" s="11"/>
      <c r="O219" s="11"/>
      <c r="P219" s="11"/>
    </row>
    <row r="220" spans="1:16" ht="15.75" customHeight="1">
      <c r="A220" s="19"/>
      <c r="B220" s="5" t="s">
        <v>131</v>
      </c>
      <c r="C220" s="26"/>
      <c r="D220" s="26"/>
      <c r="E220" s="26"/>
      <c r="F220" s="56"/>
      <c r="G220" s="56"/>
      <c r="H220" s="56"/>
      <c r="J220" s="5"/>
      <c r="K220" s="27"/>
      <c r="L220" s="56"/>
      <c r="M220" s="11"/>
      <c r="N220" s="11"/>
      <c r="O220" s="11"/>
      <c r="P220" s="11"/>
    </row>
    <row r="221" spans="1:16" ht="15" customHeight="1">
      <c r="A221" s="19"/>
      <c r="B221" s="54"/>
      <c r="C221" s="54"/>
      <c r="D221" s="54"/>
      <c r="E221" s="54"/>
      <c r="F221" s="54"/>
      <c r="G221" s="54"/>
      <c r="H221" s="54"/>
      <c r="I221" s="54"/>
      <c r="J221" s="54"/>
      <c r="K221" s="54"/>
      <c r="L221" s="54"/>
      <c r="M221" s="11"/>
      <c r="N221" s="11"/>
      <c r="O221" s="11"/>
      <c r="P221" s="11"/>
    </row>
    <row r="222" spans="1:16" ht="15" customHeight="1">
      <c r="A222" s="19"/>
      <c r="B222" s="5" t="s">
        <v>12</v>
      </c>
      <c r="C222" s="26"/>
      <c r="D222" s="54"/>
      <c r="E222" s="54"/>
      <c r="F222" s="54"/>
      <c r="G222" s="54"/>
      <c r="H222" s="54"/>
      <c r="I222" s="54"/>
      <c r="J222" s="54"/>
      <c r="K222" s="54"/>
      <c r="L222" s="54"/>
      <c r="M222" s="11"/>
      <c r="N222" s="11"/>
      <c r="O222" s="11"/>
      <c r="P222" s="11"/>
    </row>
    <row r="223" spans="1:16" ht="15" customHeight="1">
      <c r="A223" s="19"/>
      <c r="B223" s="5" t="s">
        <v>13</v>
      </c>
      <c r="C223" s="26"/>
      <c r="D223" s="54"/>
      <c r="E223" s="54"/>
      <c r="F223" s="54"/>
      <c r="G223" s="54"/>
      <c r="H223" s="54"/>
      <c r="I223" s="54"/>
      <c r="J223" s="54"/>
      <c r="K223" s="54"/>
      <c r="L223" s="54"/>
      <c r="M223" s="11"/>
      <c r="N223" s="11"/>
      <c r="O223" s="11"/>
      <c r="P223" s="11"/>
    </row>
    <row r="224" spans="1:16" ht="15" customHeight="1">
      <c r="A224" s="19"/>
      <c r="B224" s="5"/>
      <c r="C224" s="26"/>
      <c r="D224" s="54"/>
      <c r="E224" s="54"/>
      <c r="F224" s="54"/>
      <c r="G224" s="54"/>
      <c r="H224" s="54"/>
      <c r="I224" s="54"/>
      <c r="J224" s="54"/>
      <c r="K224" s="54"/>
      <c r="L224" s="54"/>
      <c r="M224" s="11"/>
      <c r="N224" s="11"/>
      <c r="O224" s="11"/>
      <c r="P224" s="11"/>
    </row>
    <row r="225" spans="1:16" ht="15" customHeight="1">
      <c r="A225" s="19"/>
      <c r="B225" s="5" t="s">
        <v>14</v>
      </c>
      <c r="C225" s="26"/>
      <c r="D225" s="54"/>
      <c r="E225" s="54"/>
      <c r="F225" s="54"/>
      <c r="G225" s="54"/>
      <c r="H225" s="54"/>
      <c r="I225" s="54"/>
      <c r="J225" s="54"/>
      <c r="K225" s="54"/>
      <c r="L225" s="54"/>
      <c r="M225" s="11"/>
      <c r="N225" s="11"/>
      <c r="O225" s="11"/>
      <c r="P225" s="11"/>
    </row>
    <row r="226" spans="1:16" ht="15" customHeight="1">
      <c r="A226" s="19"/>
      <c r="B226" s="5" t="s">
        <v>145</v>
      </c>
      <c r="C226" s="26"/>
      <c r="D226" s="54"/>
      <c r="E226" s="54"/>
      <c r="F226" s="54"/>
      <c r="G226" s="54"/>
      <c r="H226" s="54"/>
      <c r="I226" s="54"/>
      <c r="J226" s="54"/>
      <c r="K226" s="54"/>
      <c r="L226" s="54"/>
      <c r="M226" s="11"/>
      <c r="N226" s="11"/>
      <c r="O226" s="11"/>
      <c r="P226" s="11"/>
    </row>
    <row r="227" spans="1:16" ht="15" customHeight="1">
      <c r="A227" s="19"/>
      <c r="B227" s="5" t="s">
        <v>146</v>
      </c>
      <c r="C227" s="26"/>
      <c r="D227" s="54"/>
      <c r="E227" s="54"/>
      <c r="F227" s="54"/>
      <c r="G227" s="54"/>
      <c r="H227" s="54"/>
      <c r="I227" s="54"/>
      <c r="J227" s="54"/>
      <c r="K227" s="54"/>
      <c r="L227" s="54"/>
      <c r="M227" s="11"/>
      <c r="N227" s="11"/>
      <c r="O227" s="11"/>
      <c r="P227" s="11"/>
    </row>
    <row r="228" spans="1:16" ht="15" customHeight="1">
      <c r="A228" s="19"/>
      <c r="B228" s="5"/>
      <c r="C228" s="26"/>
      <c r="D228" s="54"/>
      <c r="E228" s="54"/>
      <c r="F228" s="54"/>
      <c r="G228" s="54"/>
      <c r="H228" s="54"/>
      <c r="I228" s="54"/>
      <c r="J228" s="54"/>
      <c r="K228" s="54"/>
      <c r="L228" s="54"/>
      <c r="M228" s="11"/>
      <c r="N228" s="11"/>
      <c r="O228" s="11"/>
      <c r="P228" s="11"/>
    </row>
    <row r="229" spans="1:16" ht="15" customHeight="1">
      <c r="A229" s="19"/>
      <c r="B229" s="5" t="s">
        <v>154</v>
      </c>
      <c r="C229" s="26"/>
      <c r="D229" s="54"/>
      <c r="E229" s="54"/>
      <c r="F229" s="54"/>
      <c r="G229" s="54"/>
      <c r="H229" s="54"/>
      <c r="I229" s="54"/>
      <c r="J229" s="54"/>
      <c r="K229" s="54"/>
      <c r="L229" s="54"/>
      <c r="M229" s="11"/>
      <c r="N229" s="11"/>
      <c r="O229" s="11"/>
      <c r="P229" s="11"/>
    </row>
    <row r="230" spans="1:16" ht="15" customHeight="1">
      <c r="A230" s="19"/>
      <c r="B230" s="5" t="s">
        <v>153</v>
      </c>
      <c r="C230" s="26"/>
      <c r="D230" s="54"/>
      <c r="E230" s="54"/>
      <c r="F230" s="54"/>
      <c r="G230" s="54"/>
      <c r="H230" s="54"/>
      <c r="I230" s="54"/>
      <c r="J230" s="54"/>
      <c r="K230" s="54"/>
      <c r="L230" s="54"/>
      <c r="M230" s="11"/>
      <c r="N230" s="11"/>
      <c r="O230" s="11"/>
      <c r="P230" s="11"/>
    </row>
    <row r="231" spans="1:16" ht="15" customHeight="1">
      <c r="A231" s="19"/>
      <c r="B231" s="5" t="s">
        <v>200</v>
      </c>
      <c r="C231" s="26"/>
      <c r="D231" s="54"/>
      <c r="E231" s="54"/>
      <c r="F231" s="54"/>
      <c r="G231" s="54"/>
      <c r="H231" s="54"/>
      <c r="I231" s="54"/>
      <c r="J231" s="54"/>
      <c r="K231" s="54"/>
      <c r="L231" s="54"/>
      <c r="M231" s="11"/>
      <c r="N231" s="11"/>
      <c r="O231" s="11"/>
      <c r="P231" s="11"/>
    </row>
    <row r="232" spans="1:16" ht="15" customHeight="1">
      <c r="A232" s="19"/>
      <c r="B232" s="5" t="s">
        <v>147</v>
      </c>
      <c r="C232" s="26"/>
      <c r="D232" s="54"/>
      <c r="E232" s="54"/>
      <c r="F232" s="54"/>
      <c r="G232" s="54"/>
      <c r="H232" s="54"/>
      <c r="I232" s="54"/>
      <c r="J232" s="54"/>
      <c r="K232" s="54"/>
      <c r="L232" s="54"/>
      <c r="M232" s="11"/>
      <c r="N232" s="11"/>
      <c r="O232" s="11"/>
      <c r="P232" s="11"/>
    </row>
    <row r="233" spans="1:18" ht="15" customHeight="1">
      <c r="A233" s="19"/>
      <c r="B233" s="5" t="s">
        <v>148</v>
      </c>
      <c r="C233" s="26"/>
      <c r="D233" s="54"/>
      <c r="E233" s="54"/>
      <c r="F233" s="54"/>
      <c r="G233" s="54"/>
      <c r="H233" s="54"/>
      <c r="I233" s="54"/>
      <c r="J233" s="54"/>
      <c r="K233" s="54"/>
      <c r="L233" s="54"/>
      <c r="M233" s="11"/>
      <c r="N233" s="11"/>
      <c r="O233" s="11"/>
      <c r="P233" s="11"/>
      <c r="Q233" s="11"/>
      <c r="R233" s="11"/>
    </row>
    <row r="234" spans="1:18" ht="15" customHeight="1">
      <c r="A234" s="19"/>
      <c r="B234" s="5"/>
      <c r="C234" s="26"/>
      <c r="D234" s="54"/>
      <c r="E234" s="54"/>
      <c r="F234" s="54"/>
      <c r="G234" s="54"/>
      <c r="H234" s="54"/>
      <c r="I234" s="54"/>
      <c r="J234" s="54"/>
      <c r="K234" s="54"/>
      <c r="L234" s="54"/>
      <c r="M234" s="11"/>
      <c r="N234" s="11"/>
      <c r="O234" s="11"/>
      <c r="P234" s="11"/>
      <c r="Q234" s="11"/>
      <c r="R234" s="11"/>
    </row>
    <row r="235" spans="1:18" ht="15" customHeight="1">
      <c r="A235" s="19"/>
      <c r="B235" s="5" t="s">
        <v>149</v>
      </c>
      <c r="C235" s="26"/>
      <c r="D235" s="54"/>
      <c r="E235" s="54"/>
      <c r="F235" s="54"/>
      <c r="G235" s="54"/>
      <c r="H235" s="54"/>
      <c r="I235" s="54"/>
      <c r="J235" s="54"/>
      <c r="K235" s="54"/>
      <c r="L235" s="54"/>
      <c r="M235" s="11"/>
      <c r="N235" s="11"/>
      <c r="O235" s="11"/>
      <c r="P235" s="11"/>
      <c r="Q235" s="11"/>
      <c r="R235" s="11"/>
    </row>
    <row r="236" spans="1:18" ht="15" customHeight="1">
      <c r="A236" s="19"/>
      <c r="B236" s="5" t="s">
        <v>150</v>
      </c>
      <c r="C236" s="26"/>
      <c r="D236" s="54"/>
      <c r="E236" s="54"/>
      <c r="F236" s="54"/>
      <c r="G236" s="54"/>
      <c r="H236" s="54"/>
      <c r="I236" s="54"/>
      <c r="J236" s="54"/>
      <c r="K236" s="54"/>
      <c r="L236" s="54"/>
      <c r="M236" s="11"/>
      <c r="N236" s="11"/>
      <c r="O236" s="11"/>
      <c r="P236" s="11"/>
      <c r="Q236" s="11"/>
      <c r="R236" s="11"/>
    </row>
    <row r="237" spans="1:16" ht="15" customHeight="1">
      <c r="A237" s="19"/>
      <c r="B237" s="5"/>
      <c r="C237" s="26"/>
      <c r="D237" s="54"/>
      <c r="E237" s="54"/>
      <c r="F237" s="54"/>
      <c r="G237" s="54"/>
      <c r="H237" s="54"/>
      <c r="I237" s="54"/>
      <c r="J237" s="54"/>
      <c r="K237" s="54"/>
      <c r="L237" s="54"/>
      <c r="M237" s="11"/>
      <c r="N237" s="11"/>
      <c r="O237" s="11"/>
      <c r="P237" s="11"/>
    </row>
    <row r="238" spans="1:16" ht="15" customHeight="1">
      <c r="A238" s="19"/>
      <c r="B238" s="5" t="s">
        <v>151</v>
      </c>
      <c r="C238" s="26"/>
      <c r="D238" s="54"/>
      <c r="E238" s="54"/>
      <c r="F238" s="54"/>
      <c r="G238" s="54"/>
      <c r="H238" s="54"/>
      <c r="I238" s="54"/>
      <c r="J238" s="54"/>
      <c r="K238" s="54"/>
      <c r="L238" s="54"/>
      <c r="M238" s="11"/>
      <c r="N238" s="11"/>
      <c r="O238" s="11"/>
      <c r="P238" s="11"/>
    </row>
    <row r="239" spans="1:16" ht="15" customHeight="1">
      <c r="A239" s="19"/>
      <c r="B239" s="5" t="s">
        <v>152</v>
      </c>
      <c r="C239" s="26"/>
      <c r="D239" s="54"/>
      <c r="E239" s="54"/>
      <c r="F239" s="54"/>
      <c r="G239" s="54"/>
      <c r="H239" s="54"/>
      <c r="I239" s="54"/>
      <c r="J239" s="54"/>
      <c r="K239" s="54"/>
      <c r="L239" s="54"/>
      <c r="M239" s="11"/>
      <c r="N239" s="11"/>
      <c r="O239" s="11"/>
      <c r="P239" s="11"/>
    </row>
    <row r="240" spans="1:16" ht="15" customHeight="1">
      <c r="A240" s="19"/>
      <c r="B240" s="5" t="s">
        <v>139</v>
      </c>
      <c r="C240" s="26"/>
      <c r="D240" s="54"/>
      <c r="E240" s="54"/>
      <c r="F240" s="54"/>
      <c r="G240" s="54"/>
      <c r="H240" s="54"/>
      <c r="I240" s="54"/>
      <c r="J240" s="54"/>
      <c r="K240" s="54"/>
      <c r="L240" s="54"/>
      <c r="M240" s="11"/>
      <c r="N240" s="11"/>
      <c r="O240" s="11"/>
      <c r="P240" s="11"/>
    </row>
    <row r="241" spans="1:16" ht="15" customHeight="1">
      <c r="A241" s="19"/>
      <c r="B241" s="5"/>
      <c r="C241" s="26"/>
      <c r="D241" s="54"/>
      <c r="E241" s="54"/>
      <c r="F241" s="54"/>
      <c r="G241" s="54"/>
      <c r="H241" s="54"/>
      <c r="I241" s="54"/>
      <c r="J241" s="54"/>
      <c r="K241" s="54"/>
      <c r="L241" s="54"/>
      <c r="M241" s="11"/>
      <c r="N241" s="11"/>
      <c r="O241" s="11"/>
      <c r="P241" s="11"/>
    </row>
    <row r="242" spans="1:16" ht="15" customHeight="1">
      <c r="A242" s="19"/>
      <c r="B242" s="11" t="s">
        <v>15</v>
      </c>
      <c r="C242" s="26"/>
      <c r="D242" s="54"/>
      <c r="E242" s="54"/>
      <c r="F242" s="54"/>
      <c r="G242" s="54"/>
      <c r="H242" s="54"/>
      <c r="I242" s="54"/>
      <c r="J242" s="54"/>
      <c r="K242" s="54"/>
      <c r="L242" s="54"/>
      <c r="M242" s="11"/>
      <c r="N242" s="11"/>
      <c r="O242" s="11"/>
      <c r="P242" s="11"/>
    </row>
    <row r="243" spans="1:16" ht="15" customHeight="1">
      <c r="A243" s="19"/>
      <c r="B243" s="11" t="s">
        <v>42</v>
      </c>
      <c r="C243" s="26"/>
      <c r="D243" s="54"/>
      <c r="E243" s="54"/>
      <c r="F243" s="54"/>
      <c r="G243" s="54"/>
      <c r="H243" s="54"/>
      <c r="I243" s="54"/>
      <c r="J243" s="54"/>
      <c r="K243" s="54"/>
      <c r="L243" s="54"/>
      <c r="M243" s="11"/>
      <c r="N243" s="11"/>
      <c r="O243" s="11"/>
      <c r="P243" s="11"/>
    </row>
    <row r="244" spans="1:16" ht="15" customHeight="1">
      <c r="A244" s="19"/>
      <c r="B244" s="153" t="s">
        <v>31</v>
      </c>
      <c r="C244" s="114"/>
      <c r="D244" s="154"/>
      <c r="E244" s="54"/>
      <c r="F244" s="54"/>
      <c r="G244" s="54"/>
      <c r="H244" s="54"/>
      <c r="I244" s="54"/>
      <c r="J244" s="54"/>
      <c r="K244" s="54"/>
      <c r="L244" s="54"/>
      <c r="M244" s="11"/>
      <c r="N244" s="11"/>
      <c r="O244" s="11"/>
      <c r="P244" s="11"/>
    </row>
    <row r="245" spans="1:16" ht="15" customHeight="1">
      <c r="A245" s="19"/>
      <c r="B245" s="5" t="s">
        <v>49</v>
      </c>
      <c r="C245" s="26"/>
      <c r="D245" s="54"/>
      <c r="E245" s="54"/>
      <c r="F245" s="54"/>
      <c r="G245" s="54"/>
      <c r="H245" s="54"/>
      <c r="I245" s="54"/>
      <c r="J245" s="54"/>
      <c r="K245" s="54"/>
      <c r="L245" s="54"/>
      <c r="M245" s="11"/>
      <c r="N245" s="11"/>
      <c r="O245" s="11"/>
      <c r="P245" s="11"/>
    </row>
    <row r="246" spans="1:16" ht="15" customHeight="1">
      <c r="A246" s="19"/>
      <c r="B246" s="5" t="s">
        <v>50</v>
      </c>
      <c r="C246" s="26"/>
      <c r="D246" s="54"/>
      <c r="E246" s="54"/>
      <c r="F246" s="54"/>
      <c r="G246" s="54"/>
      <c r="H246" s="54"/>
      <c r="I246" s="54"/>
      <c r="J246" s="54"/>
      <c r="K246" s="54"/>
      <c r="L246" s="54"/>
      <c r="M246" s="11"/>
      <c r="N246" s="11"/>
      <c r="O246" s="11"/>
      <c r="P246" s="11"/>
    </row>
    <row r="247" spans="1:16" ht="15" customHeight="1">
      <c r="A247" s="19"/>
      <c r="B247" s="5" t="s">
        <v>24</v>
      </c>
      <c r="C247" s="26"/>
      <c r="D247" s="54"/>
      <c r="E247" s="54"/>
      <c r="F247" s="54"/>
      <c r="G247" s="54"/>
      <c r="H247" s="54"/>
      <c r="I247" s="54"/>
      <c r="J247" s="54"/>
      <c r="K247" s="54"/>
      <c r="L247" s="54"/>
      <c r="M247" s="11"/>
      <c r="N247" s="11"/>
      <c r="O247" s="11"/>
      <c r="P247" s="11"/>
    </row>
    <row r="248" spans="1:16" ht="15" customHeight="1">
      <c r="A248" s="19"/>
      <c r="B248" s="5" t="s">
        <v>25</v>
      </c>
      <c r="C248" s="26"/>
      <c r="D248" s="54"/>
      <c r="E248" s="54"/>
      <c r="F248" s="54"/>
      <c r="G248" s="54"/>
      <c r="H248" s="54"/>
      <c r="I248" s="54"/>
      <c r="J248" s="54"/>
      <c r="K248" s="54"/>
      <c r="L248" s="54"/>
      <c r="M248" s="11"/>
      <c r="N248" s="11"/>
      <c r="O248" s="11"/>
      <c r="P248" s="11"/>
    </row>
    <row r="249" spans="1:16" ht="15" customHeight="1">
      <c r="A249" s="19"/>
      <c r="B249" s="5" t="s">
        <v>26</v>
      </c>
      <c r="C249" s="26"/>
      <c r="D249" s="54"/>
      <c r="E249" s="54"/>
      <c r="F249" s="54"/>
      <c r="G249" s="54"/>
      <c r="H249" s="54"/>
      <c r="I249" s="54"/>
      <c r="J249" s="54"/>
      <c r="K249" s="54"/>
      <c r="L249" s="54"/>
      <c r="M249" s="11"/>
      <c r="N249" s="11"/>
      <c r="O249" s="11"/>
      <c r="P249" s="11"/>
    </row>
    <row r="250" spans="1:16" ht="15" customHeight="1">
      <c r="A250" s="19"/>
      <c r="B250" s="5" t="s">
        <v>27</v>
      </c>
      <c r="C250" s="26"/>
      <c r="D250" s="54"/>
      <c r="E250" s="54"/>
      <c r="F250" s="54"/>
      <c r="G250" s="54"/>
      <c r="H250" s="54"/>
      <c r="I250" s="54"/>
      <c r="J250" s="54"/>
      <c r="K250" s="54"/>
      <c r="L250" s="54"/>
      <c r="M250" s="11"/>
      <c r="N250" s="11"/>
      <c r="O250" s="11"/>
      <c r="P250" s="11"/>
    </row>
    <row r="251" spans="1:16" ht="15" customHeight="1">
      <c r="A251" s="19"/>
      <c r="B251" s="5" t="s">
        <v>28</v>
      </c>
      <c r="C251" s="26"/>
      <c r="D251" s="54"/>
      <c r="E251" s="54"/>
      <c r="F251" s="54"/>
      <c r="G251" s="54"/>
      <c r="H251" s="54"/>
      <c r="I251" s="54"/>
      <c r="J251" s="54"/>
      <c r="K251" s="54"/>
      <c r="L251" s="54"/>
      <c r="M251" s="11"/>
      <c r="N251" s="11"/>
      <c r="O251" s="11"/>
      <c r="P251" s="11"/>
    </row>
    <row r="252" spans="1:16" ht="15" customHeight="1">
      <c r="A252" s="19"/>
      <c r="B252" s="5" t="s">
        <v>29</v>
      </c>
      <c r="C252" s="26"/>
      <c r="D252" s="54"/>
      <c r="E252" s="54"/>
      <c r="F252" s="54"/>
      <c r="G252" s="54"/>
      <c r="H252" s="54"/>
      <c r="I252" s="54"/>
      <c r="J252" s="54"/>
      <c r="K252" s="54"/>
      <c r="L252" s="54"/>
      <c r="M252" s="11"/>
      <c r="N252" s="11"/>
      <c r="O252" s="11"/>
      <c r="P252" s="11"/>
    </row>
    <row r="253" spans="1:16" ht="15" customHeight="1">
      <c r="A253" s="19"/>
      <c r="B253" s="5" t="s">
        <v>30</v>
      </c>
      <c r="C253" s="26"/>
      <c r="D253" s="54"/>
      <c r="E253" s="54"/>
      <c r="F253" s="54"/>
      <c r="G253" s="54"/>
      <c r="H253" s="54"/>
      <c r="I253" s="54"/>
      <c r="J253" s="54"/>
      <c r="K253" s="54"/>
      <c r="L253" s="54"/>
      <c r="M253" s="11"/>
      <c r="N253" s="11"/>
      <c r="O253" s="11"/>
      <c r="P253" s="11"/>
    </row>
    <row r="254" spans="1:16" ht="15" customHeight="1">
      <c r="A254" s="19"/>
      <c r="B254" s="5"/>
      <c r="C254" s="26"/>
      <c r="D254" s="54"/>
      <c r="E254" s="54"/>
      <c r="F254" s="54"/>
      <c r="G254" s="54"/>
      <c r="H254" s="54"/>
      <c r="I254" s="54"/>
      <c r="J254" s="54"/>
      <c r="K254" s="54"/>
      <c r="L254" s="54"/>
      <c r="M254" s="11"/>
      <c r="N254" s="11"/>
      <c r="O254" s="11"/>
      <c r="P254" s="11"/>
    </row>
    <row r="255" spans="1:16" ht="15" customHeight="1">
      <c r="A255" s="19"/>
      <c r="B255" s="153" t="s">
        <v>32</v>
      </c>
      <c r="C255" s="114"/>
      <c r="D255" s="154"/>
      <c r="E255" s="154"/>
      <c r="F255" s="54"/>
      <c r="G255" s="54"/>
      <c r="H255" s="54"/>
      <c r="I255" s="54"/>
      <c r="J255" s="54"/>
      <c r="K255" s="54"/>
      <c r="L255" s="54"/>
      <c r="M255" s="11"/>
      <c r="N255" s="11"/>
      <c r="O255" s="11"/>
      <c r="P255" s="11"/>
    </row>
    <row r="256" spans="1:16" ht="15" customHeight="1">
      <c r="A256" s="19"/>
      <c r="B256" s="5" t="s">
        <v>51</v>
      </c>
      <c r="C256" s="26"/>
      <c r="D256" s="54"/>
      <c r="E256" s="54"/>
      <c r="F256" s="54"/>
      <c r="G256" s="54"/>
      <c r="H256" s="54"/>
      <c r="I256" s="54"/>
      <c r="J256" s="54"/>
      <c r="K256" s="54"/>
      <c r="L256" s="54"/>
      <c r="M256" s="11"/>
      <c r="N256" s="11"/>
      <c r="O256" s="11"/>
      <c r="P256" s="11"/>
    </row>
    <row r="257" spans="1:16" ht="15" customHeight="1">
      <c r="A257" s="19"/>
      <c r="B257" s="5" t="s">
        <v>52</v>
      </c>
      <c r="C257" s="26"/>
      <c r="D257" s="54"/>
      <c r="E257" s="54"/>
      <c r="F257" s="54"/>
      <c r="G257" s="54"/>
      <c r="H257" s="54"/>
      <c r="I257" s="54"/>
      <c r="J257" s="54"/>
      <c r="K257" s="54"/>
      <c r="L257" s="54"/>
      <c r="M257" s="11"/>
      <c r="N257" s="11"/>
      <c r="O257" s="11"/>
      <c r="P257" s="11"/>
    </row>
    <row r="258" spans="1:16" ht="15" customHeight="1">
      <c r="A258" s="19"/>
      <c r="B258" s="5" t="s">
        <v>33</v>
      </c>
      <c r="C258" s="26"/>
      <c r="D258" s="54"/>
      <c r="E258" s="54"/>
      <c r="F258" s="54"/>
      <c r="G258" s="54"/>
      <c r="H258" s="54"/>
      <c r="I258" s="54"/>
      <c r="J258" s="54"/>
      <c r="K258" s="54"/>
      <c r="L258" s="54"/>
      <c r="M258" s="11"/>
      <c r="N258" s="11"/>
      <c r="O258" s="11"/>
      <c r="P258" s="11"/>
    </row>
    <row r="259" spans="1:16" ht="15" customHeight="1">
      <c r="A259" s="19"/>
      <c r="B259" s="5" t="s">
        <v>37</v>
      </c>
      <c r="C259" s="26"/>
      <c r="D259" s="54"/>
      <c r="E259" s="54"/>
      <c r="F259" s="54"/>
      <c r="G259" s="54"/>
      <c r="H259" s="54"/>
      <c r="I259" s="54"/>
      <c r="J259" s="54"/>
      <c r="K259" s="54"/>
      <c r="L259" s="54"/>
      <c r="M259" s="11"/>
      <c r="N259" s="11"/>
      <c r="O259" s="11"/>
      <c r="P259" s="11"/>
    </row>
    <row r="260" spans="1:16" ht="15" customHeight="1">
      <c r="A260" s="19"/>
      <c r="B260" s="5" t="s">
        <v>34</v>
      </c>
      <c r="C260" s="26"/>
      <c r="D260" s="54"/>
      <c r="E260" s="54"/>
      <c r="F260" s="54"/>
      <c r="G260" s="54"/>
      <c r="H260" s="54"/>
      <c r="I260" s="54"/>
      <c r="J260" s="54"/>
      <c r="K260" s="54"/>
      <c r="L260" s="54"/>
      <c r="M260" s="11"/>
      <c r="N260" s="11"/>
      <c r="O260" s="11"/>
      <c r="P260" s="11"/>
    </row>
    <row r="261" spans="1:16" ht="15" customHeight="1">
      <c r="A261" s="19"/>
      <c r="B261" s="5" t="s">
        <v>35</v>
      </c>
      <c r="C261" s="26"/>
      <c r="D261" s="54"/>
      <c r="E261" s="54"/>
      <c r="F261" s="54"/>
      <c r="G261" s="54"/>
      <c r="H261" s="54"/>
      <c r="I261" s="54"/>
      <c r="J261" s="54"/>
      <c r="K261" s="54"/>
      <c r="L261" s="54"/>
      <c r="M261" s="11"/>
      <c r="N261" s="11"/>
      <c r="O261" s="11"/>
      <c r="P261" s="11"/>
    </row>
    <row r="262" spans="1:16" ht="15" customHeight="1">
      <c r="A262" s="19"/>
      <c r="B262" s="5" t="s">
        <v>53</v>
      </c>
      <c r="C262" s="26"/>
      <c r="D262" s="54"/>
      <c r="E262" s="54"/>
      <c r="F262" s="54"/>
      <c r="G262" s="54"/>
      <c r="H262" s="54"/>
      <c r="I262" s="54"/>
      <c r="J262" s="54"/>
      <c r="K262" s="54"/>
      <c r="L262" s="54"/>
      <c r="M262" s="11"/>
      <c r="N262" s="11"/>
      <c r="O262" s="11"/>
      <c r="P262" s="11"/>
    </row>
    <row r="263" spans="1:16" ht="15" customHeight="1">
      <c r="A263" s="19"/>
      <c r="B263" s="5" t="s">
        <v>54</v>
      </c>
      <c r="C263" s="26"/>
      <c r="D263" s="54"/>
      <c r="E263" s="54"/>
      <c r="F263" s="54"/>
      <c r="G263" s="54"/>
      <c r="H263" s="54"/>
      <c r="I263" s="54"/>
      <c r="J263" s="54"/>
      <c r="K263" s="54"/>
      <c r="L263" s="54"/>
      <c r="M263" s="11"/>
      <c r="N263" s="11"/>
      <c r="O263" s="11"/>
      <c r="P263" s="11"/>
    </row>
    <row r="264" spans="1:16" ht="15" customHeight="1">
      <c r="A264" s="19"/>
      <c r="B264" s="5"/>
      <c r="C264" s="26"/>
      <c r="D264" s="54"/>
      <c r="E264" s="54"/>
      <c r="F264" s="54"/>
      <c r="G264" s="54"/>
      <c r="H264" s="54"/>
      <c r="I264" s="54"/>
      <c r="J264" s="54"/>
      <c r="K264" s="54"/>
      <c r="L264" s="54"/>
      <c r="M264" s="11"/>
      <c r="N264" s="11"/>
      <c r="O264" s="11"/>
      <c r="P264" s="11"/>
    </row>
    <row r="265" spans="1:16" ht="15" customHeight="1">
      <c r="A265" s="19"/>
      <c r="B265" s="5" t="s">
        <v>36</v>
      </c>
      <c r="C265" s="26"/>
      <c r="D265" s="54"/>
      <c r="E265" s="54"/>
      <c r="F265" s="54"/>
      <c r="G265" s="54"/>
      <c r="H265" s="54"/>
      <c r="I265" s="54"/>
      <c r="J265" s="54"/>
      <c r="K265" s="54"/>
      <c r="L265" s="54"/>
      <c r="M265" s="11"/>
      <c r="N265" s="11"/>
      <c r="O265" s="11"/>
      <c r="P265" s="11"/>
    </row>
    <row r="266" spans="1:16" ht="15" customHeight="1">
      <c r="A266" s="19"/>
      <c r="B266" s="5" t="s">
        <v>55</v>
      </c>
      <c r="C266" s="26"/>
      <c r="D266" s="54"/>
      <c r="E266" s="54"/>
      <c r="F266" s="54"/>
      <c r="G266" s="54"/>
      <c r="H266" s="54"/>
      <c r="I266" s="54"/>
      <c r="J266" s="54"/>
      <c r="K266" s="54"/>
      <c r="L266" s="54"/>
      <c r="M266" s="11"/>
      <c r="N266" s="11"/>
      <c r="O266" s="11"/>
      <c r="P266" s="11"/>
    </row>
    <row r="267" spans="1:16" ht="15" customHeight="1">
      <c r="A267" s="19"/>
      <c r="B267" s="5" t="s">
        <v>56</v>
      </c>
      <c r="C267" s="26"/>
      <c r="D267" s="54"/>
      <c r="E267" s="54"/>
      <c r="F267" s="54"/>
      <c r="G267" s="54"/>
      <c r="H267" s="54"/>
      <c r="I267" s="54"/>
      <c r="J267" s="54"/>
      <c r="K267" s="54"/>
      <c r="L267" s="54"/>
      <c r="M267" s="11"/>
      <c r="N267" s="11"/>
      <c r="O267" s="11"/>
      <c r="P267" s="11"/>
    </row>
    <row r="268" spans="1:16" ht="15" customHeight="1">
      <c r="A268" s="19"/>
      <c r="B268" s="5" t="s">
        <v>38</v>
      </c>
      <c r="C268" s="26"/>
      <c r="D268" s="54"/>
      <c r="E268" s="54"/>
      <c r="F268" s="54"/>
      <c r="G268" s="54"/>
      <c r="H268" s="54"/>
      <c r="I268" s="54"/>
      <c r="J268" s="54"/>
      <c r="K268" s="54"/>
      <c r="L268" s="54"/>
      <c r="M268" s="11"/>
      <c r="N268" s="11"/>
      <c r="O268" s="11"/>
      <c r="P268" s="11"/>
    </row>
    <row r="269" spans="1:16" ht="15" customHeight="1">
      <c r="A269" s="19"/>
      <c r="B269" s="5" t="s">
        <v>57</v>
      </c>
      <c r="C269" s="26"/>
      <c r="D269" s="54"/>
      <c r="E269" s="54"/>
      <c r="F269" s="54"/>
      <c r="G269" s="54"/>
      <c r="H269" s="54"/>
      <c r="I269" s="54"/>
      <c r="J269" s="54"/>
      <c r="K269" s="54"/>
      <c r="L269" s="54"/>
      <c r="M269" s="11"/>
      <c r="N269" s="11"/>
      <c r="O269" s="11"/>
      <c r="P269" s="11"/>
    </row>
    <row r="270" spans="1:16" ht="15" customHeight="1">
      <c r="A270" s="19"/>
      <c r="B270" s="5" t="s">
        <v>58</v>
      </c>
      <c r="C270" s="26"/>
      <c r="D270" s="54"/>
      <c r="E270" s="54"/>
      <c r="F270" s="54"/>
      <c r="G270" s="54"/>
      <c r="H270" s="54"/>
      <c r="I270" s="54"/>
      <c r="J270" s="54"/>
      <c r="K270" s="54"/>
      <c r="L270" s="54"/>
      <c r="M270" s="11"/>
      <c r="N270" s="11"/>
      <c r="O270" s="11"/>
      <c r="P270" s="11"/>
    </row>
    <row r="271" spans="1:16" ht="15" customHeight="1">
      <c r="A271" s="19"/>
      <c r="B271" s="5"/>
      <c r="C271" s="26"/>
      <c r="D271" s="54"/>
      <c r="E271" s="54"/>
      <c r="F271" s="54"/>
      <c r="G271" s="54"/>
      <c r="H271" s="54"/>
      <c r="I271" s="54"/>
      <c r="J271" s="54"/>
      <c r="K271" s="54"/>
      <c r="L271" s="54"/>
      <c r="M271" s="11"/>
      <c r="N271" s="11"/>
      <c r="O271" s="11"/>
      <c r="P271" s="11"/>
    </row>
    <row r="272" spans="1:16" ht="15" customHeight="1">
      <c r="A272" s="19"/>
      <c r="B272" s="5" t="s">
        <v>39</v>
      </c>
      <c r="C272" s="26"/>
      <c r="D272" s="54"/>
      <c r="E272" s="54"/>
      <c r="F272" s="54"/>
      <c r="G272" s="54"/>
      <c r="H272" s="54"/>
      <c r="I272" s="54"/>
      <c r="J272" s="54"/>
      <c r="K272" s="54"/>
      <c r="L272" s="54"/>
      <c r="M272" s="11"/>
      <c r="N272" s="11"/>
      <c r="O272" s="11"/>
      <c r="P272" s="11"/>
    </row>
    <row r="273" spans="1:16" ht="15" customHeight="1">
      <c r="A273" s="19"/>
      <c r="B273" s="5" t="s">
        <v>59</v>
      </c>
      <c r="C273" s="26"/>
      <c r="D273" s="54"/>
      <c r="E273" s="54"/>
      <c r="F273" s="54"/>
      <c r="G273" s="54"/>
      <c r="H273" s="54"/>
      <c r="I273" s="54"/>
      <c r="J273" s="54"/>
      <c r="K273" s="54"/>
      <c r="L273" s="54"/>
      <c r="M273" s="11"/>
      <c r="N273" s="11"/>
      <c r="O273" s="11"/>
      <c r="P273" s="11"/>
    </row>
    <row r="274" spans="1:16" ht="15" customHeight="1">
      <c r="A274" s="19"/>
      <c r="B274" s="5" t="s">
        <v>60</v>
      </c>
      <c r="C274" s="26"/>
      <c r="D274" s="54"/>
      <c r="E274" s="54"/>
      <c r="F274" s="54"/>
      <c r="G274" s="54"/>
      <c r="H274" s="54"/>
      <c r="I274" s="54"/>
      <c r="J274" s="54"/>
      <c r="K274" s="54"/>
      <c r="L274" s="54"/>
      <c r="M274" s="11"/>
      <c r="N274" s="11"/>
      <c r="O274" s="11"/>
      <c r="P274" s="11"/>
    </row>
    <row r="275" spans="1:16" ht="15" customHeight="1">
      <c r="A275" s="19"/>
      <c r="B275" s="5" t="s">
        <v>40</v>
      </c>
      <c r="C275" s="26"/>
      <c r="D275" s="54"/>
      <c r="E275" s="54"/>
      <c r="F275" s="54"/>
      <c r="G275" s="54"/>
      <c r="H275" s="54"/>
      <c r="I275" s="54"/>
      <c r="J275" s="54"/>
      <c r="K275" s="54"/>
      <c r="L275" s="54"/>
      <c r="M275" s="11"/>
      <c r="N275" s="11"/>
      <c r="O275" s="11"/>
      <c r="P275" s="11"/>
    </row>
    <row r="276" spans="1:16" ht="15" customHeight="1">
      <c r="A276" s="19"/>
      <c r="B276" s="5" t="s">
        <v>61</v>
      </c>
      <c r="C276" s="26"/>
      <c r="D276" s="54"/>
      <c r="E276" s="54"/>
      <c r="F276" s="54"/>
      <c r="G276" s="54"/>
      <c r="H276" s="54"/>
      <c r="I276" s="54"/>
      <c r="J276" s="54"/>
      <c r="K276" s="54"/>
      <c r="L276" s="54"/>
      <c r="M276" s="11"/>
      <c r="N276" s="11"/>
      <c r="O276" s="11"/>
      <c r="P276" s="11"/>
    </row>
    <row r="277" spans="1:16" ht="15" customHeight="1">
      <c r="A277" s="19"/>
      <c r="B277" s="5" t="s">
        <v>62</v>
      </c>
      <c r="C277" s="26"/>
      <c r="D277" s="54"/>
      <c r="E277" s="54"/>
      <c r="F277" s="54"/>
      <c r="G277" s="54"/>
      <c r="H277" s="54"/>
      <c r="I277" s="54"/>
      <c r="J277" s="54"/>
      <c r="K277" s="54"/>
      <c r="L277" s="54"/>
      <c r="M277" s="11"/>
      <c r="N277" s="11"/>
      <c r="O277" s="11"/>
      <c r="P277" s="11"/>
    </row>
    <row r="278" spans="1:16" ht="15" customHeight="1">
      <c r="A278" s="19"/>
      <c r="B278" s="5"/>
      <c r="C278" s="26"/>
      <c r="D278" s="54"/>
      <c r="E278" s="54"/>
      <c r="F278" s="54"/>
      <c r="G278" s="54"/>
      <c r="H278" s="54"/>
      <c r="I278" s="54"/>
      <c r="J278" s="54"/>
      <c r="K278" s="54"/>
      <c r="L278" s="54"/>
      <c r="M278" s="11"/>
      <c r="N278" s="11"/>
      <c r="O278" s="11"/>
      <c r="P278" s="11"/>
    </row>
    <row r="279" spans="1:16" ht="15" customHeight="1">
      <c r="A279" s="19"/>
      <c r="B279" s="5" t="s">
        <v>63</v>
      </c>
      <c r="C279" s="26"/>
      <c r="D279" s="54"/>
      <c r="E279" s="54"/>
      <c r="F279" s="54"/>
      <c r="G279" s="54"/>
      <c r="H279" s="54"/>
      <c r="I279" s="54"/>
      <c r="J279" s="54"/>
      <c r="K279" s="54"/>
      <c r="L279" s="54"/>
      <c r="M279" s="11"/>
      <c r="N279" s="11"/>
      <c r="O279" s="11"/>
      <c r="P279" s="11"/>
    </row>
    <row r="280" spans="1:16" ht="15" customHeight="1">
      <c r="A280" s="19"/>
      <c r="B280" s="5" t="s">
        <v>64</v>
      </c>
      <c r="C280" s="26"/>
      <c r="D280" s="54"/>
      <c r="E280" s="54"/>
      <c r="F280" s="54"/>
      <c r="G280" s="54"/>
      <c r="H280" s="54"/>
      <c r="I280" s="54"/>
      <c r="J280" s="54"/>
      <c r="K280" s="54"/>
      <c r="L280" s="54"/>
      <c r="M280" s="11"/>
      <c r="N280" s="11"/>
      <c r="O280" s="11"/>
      <c r="P280" s="11"/>
    </row>
    <row r="281" spans="1:16" ht="15" customHeight="1">
      <c r="A281" s="19"/>
      <c r="B281" s="5"/>
      <c r="C281" s="26"/>
      <c r="D281" s="54"/>
      <c r="E281" s="54"/>
      <c r="F281" s="54"/>
      <c r="G281" s="54"/>
      <c r="H281" s="54"/>
      <c r="I281" s="54"/>
      <c r="J281" s="54"/>
      <c r="K281" s="54"/>
      <c r="L281" s="54"/>
      <c r="M281" s="11"/>
      <c r="N281" s="11"/>
      <c r="O281" s="11"/>
      <c r="P281" s="11"/>
    </row>
    <row r="282" spans="1:16" ht="15" customHeight="1">
      <c r="A282" s="19"/>
      <c r="B282" s="5" t="s">
        <v>65</v>
      </c>
      <c r="C282" s="26"/>
      <c r="D282" s="54"/>
      <c r="E282" s="54"/>
      <c r="F282" s="54"/>
      <c r="G282" s="54"/>
      <c r="H282" s="54"/>
      <c r="I282" s="54"/>
      <c r="J282" s="54"/>
      <c r="K282" s="54"/>
      <c r="L282" s="54"/>
      <c r="M282" s="11"/>
      <c r="N282" s="11"/>
      <c r="O282" s="11"/>
      <c r="P282" s="11"/>
    </row>
    <row r="283" spans="1:16" ht="15" customHeight="1">
      <c r="A283" s="19"/>
      <c r="B283" s="5" t="s">
        <v>66</v>
      </c>
      <c r="C283" s="26"/>
      <c r="D283" s="54"/>
      <c r="E283" s="54"/>
      <c r="F283" s="54"/>
      <c r="G283" s="54"/>
      <c r="H283" s="54"/>
      <c r="I283" s="54"/>
      <c r="J283" s="54"/>
      <c r="K283" s="54"/>
      <c r="L283" s="54"/>
      <c r="M283" s="11"/>
      <c r="N283" s="11"/>
      <c r="O283" s="11"/>
      <c r="P283" s="11"/>
    </row>
    <row r="284" spans="1:16" ht="15" customHeight="1">
      <c r="A284" s="19"/>
      <c r="B284" s="5"/>
      <c r="C284" s="26"/>
      <c r="D284" s="54"/>
      <c r="E284" s="54"/>
      <c r="F284" s="54"/>
      <c r="G284" s="54"/>
      <c r="H284" s="54"/>
      <c r="I284" s="54"/>
      <c r="J284" s="54"/>
      <c r="K284" s="54"/>
      <c r="L284" s="54"/>
      <c r="M284" s="11"/>
      <c r="N284" s="11"/>
      <c r="O284" s="11"/>
      <c r="P284" s="11"/>
    </row>
    <row r="285" spans="1:16" ht="15" customHeight="1">
      <c r="A285" s="19"/>
      <c r="B285" s="5" t="s">
        <v>41</v>
      </c>
      <c r="C285" s="26"/>
      <c r="D285" s="54"/>
      <c r="E285" s="54"/>
      <c r="F285" s="54"/>
      <c r="G285" s="54"/>
      <c r="H285" s="54"/>
      <c r="I285" s="54"/>
      <c r="J285" s="54"/>
      <c r="K285" s="54"/>
      <c r="L285" s="54"/>
      <c r="M285" s="11"/>
      <c r="N285" s="11"/>
      <c r="O285" s="11"/>
      <c r="P285" s="11"/>
    </row>
    <row r="286" spans="1:16" ht="15" customHeight="1">
      <c r="A286" s="19"/>
      <c r="B286" s="5" t="s">
        <v>67</v>
      </c>
      <c r="C286" s="26"/>
      <c r="D286" s="54"/>
      <c r="E286" s="54"/>
      <c r="F286" s="54"/>
      <c r="G286" s="54"/>
      <c r="H286" s="54"/>
      <c r="I286" s="54"/>
      <c r="J286" s="54"/>
      <c r="K286" s="54"/>
      <c r="L286" s="54"/>
      <c r="M286" s="11"/>
      <c r="N286" s="11"/>
      <c r="O286" s="11"/>
      <c r="P286" s="11"/>
    </row>
    <row r="287" spans="1:16" ht="15" customHeight="1">
      <c r="A287" s="19"/>
      <c r="B287" s="5" t="s">
        <v>68</v>
      </c>
      <c r="C287" s="26"/>
      <c r="D287" s="54"/>
      <c r="E287" s="54"/>
      <c r="F287" s="54"/>
      <c r="G287" s="54"/>
      <c r="H287" s="54"/>
      <c r="I287" s="54"/>
      <c r="J287" s="54"/>
      <c r="K287" s="54"/>
      <c r="L287" s="54"/>
      <c r="M287" s="11"/>
      <c r="N287" s="11"/>
      <c r="O287" s="11"/>
      <c r="P287" s="11"/>
    </row>
    <row r="288" spans="1:16" ht="15" customHeight="1">
      <c r="A288" s="19"/>
      <c r="B288" s="5" t="s">
        <v>69</v>
      </c>
      <c r="C288" s="26"/>
      <c r="D288" s="54"/>
      <c r="E288" s="54"/>
      <c r="F288" s="54"/>
      <c r="G288" s="54"/>
      <c r="H288" s="54"/>
      <c r="I288" s="54"/>
      <c r="J288" s="54"/>
      <c r="K288" s="54"/>
      <c r="L288" s="54"/>
      <c r="M288" s="11"/>
      <c r="N288" s="11"/>
      <c r="O288" s="11"/>
      <c r="P288" s="11"/>
    </row>
    <row r="289" spans="1:16" ht="15" customHeight="1">
      <c r="A289" s="19"/>
      <c r="B289" s="5" t="s">
        <v>43</v>
      </c>
      <c r="C289" s="26"/>
      <c r="D289" s="54"/>
      <c r="E289" s="54"/>
      <c r="F289" s="54"/>
      <c r="G289" s="54"/>
      <c r="H289" s="54"/>
      <c r="I289" s="54"/>
      <c r="J289" s="54"/>
      <c r="K289" s="54"/>
      <c r="L289" s="54"/>
      <c r="M289" s="11"/>
      <c r="N289" s="11"/>
      <c r="O289" s="11"/>
      <c r="P289" s="11"/>
    </row>
    <row r="290" spans="1:16" ht="15" customHeight="1">
      <c r="A290" s="19"/>
      <c r="B290" s="5" t="s">
        <v>70</v>
      </c>
      <c r="C290" s="26"/>
      <c r="D290" s="54"/>
      <c r="E290" s="54"/>
      <c r="F290" s="54"/>
      <c r="G290" s="54"/>
      <c r="H290" s="54"/>
      <c r="I290" s="54"/>
      <c r="J290" s="54"/>
      <c r="K290" s="54"/>
      <c r="L290" s="54"/>
      <c r="M290" s="11"/>
      <c r="N290" s="11"/>
      <c r="O290" s="11"/>
      <c r="P290" s="11"/>
    </row>
    <row r="291" spans="1:16" ht="15" customHeight="1">
      <c r="A291" s="19"/>
      <c r="B291" s="5" t="s">
        <v>71</v>
      </c>
      <c r="C291" s="26"/>
      <c r="D291" s="54"/>
      <c r="E291" s="54"/>
      <c r="F291" s="54"/>
      <c r="G291" s="54"/>
      <c r="H291" s="54"/>
      <c r="I291" s="54"/>
      <c r="J291" s="54"/>
      <c r="K291" s="54"/>
      <c r="L291" s="54"/>
      <c r="M291" s="11"/>
      <c r="N291" s="11"/>
      <c r="O291" s="11"/>
      <c r="P291" s="11"/>
    </row>
    <row r="292" spans="1:16" ht="15" customHeight="1">
      <c r="A292" s="19"/>
      <c r="B292" s="5"/>
      <c r="C292" s="26"/>
      <c r="D292" s="54"/>
      <c r="E292" s="54"/>
      <c r="F292" s="54"/>
      <c r="G292" s="54"/>
      <c r="H292" s="54"/>
      <c r="I292" s="54"/>
      <c r="J292" s="54"/>
      <c r="K292" s="54"/>
      <c r="L292" s="54"/>
      <c r="M292" s="11"/>
      <c r="N292" s="11"/>
      <c r="O292" s="11"/>
      <c r="P292" s="11"/>
    </row>
    <row r="293" spans="1:16" ht="15" customHeight="1">
      <c r="A293" s="19"/>
      <c r="B293" s="5" t="s">
        <v>44</v>
      </c>
      <c r="C293" s="26"/>
      <c r="D293" s="54"/>
      <c r="E293" s="54"/>
      <c r="F293" s="54"/>
      <c r="G293" s="54"/>
      <c r="H293" s="54"/>
      <c r="I293" s="54"/>
      <c r="J293" s="54"/>
      <c r="K293" s="54"/>
      <c r="L293" s="54"/>
      <c r="M293" s="11"/>
      <c r="N293" s="11"/>
      <c r="O293" s="11"/>
      <c r="P293" s="11"/>
    </row>
    <row r="294" spans="1:16" ht="15" customHeight="1">
      <c r="A294" s="19"/>
      <c r="B294" s="5" t="s">
        <v>72</v>
      </c>
      <c r="C294" s="26"/>
      <c r="D294" s="54"/>
      <c r="E294" s="54"/>
      <c r="F294" s="54"/>
      <c r="G294" s="54"/>
      <c r="H294" s="54"/>
      <c r="I294" s="54"/>
      <c r="J294" s="54"/>
      <c r="K294" s="54"/>
      <c r="L294" s="54"/>
      <c r="M294" s="11"/>
      <c r="N294" s="11"/>
      <c r="O294" s="11"/>
      <c r="P294" s="11"/>
    </row>
    <row r="295" spans="1:16" ht="15" customHeight="1">
      <c r="A295" s="19"/>
      <c r="B295" s="5" t="s">
        <v>73</v>
      </c>
      <c r="C295" s="26"/>
      <c r="D295" s="54"/>
      <c r="E295" s="54"/>
      <c r="F295" s="54"/>
      <c r="G295" s="54"/>
      <c r="H295" s="54"/>
      <c r="I295" s="54"/>
      <c r="J295" s="54"/>
      <c r="K295" s="54"/>
      <c r="L295" s="54"/>
      <c r="M295" s="11"/>
      <c r="N295" s="11"/>
      <c r="O295" s="11"/>
      <c r="P295" s="11"/>
    </row>
    <row r="296" spans="1:16" ht="15" customHeight="1">
      <c r="A296" s="19"/>
      <c r="B296" s="5" t="s">
        <v>75</v>
      </c>
      <c r="C296" s="26"/>
      <c r="D296" s="54"/>
      <c r="E296" s="54"/>
      <c r="F296" s="54"/>
      <c r="G296" s="54"/>
      <c r="H296" s="54"/>
      <c r="I296" s="54"/>
      <c r="J296" s="54"/>
      <c r="K296" s="54"/>
      <c r="L296" s="54"/>
      <c r="M296" s="11"/>
      <c r="N296" s="11"/>
      <c r="O296" s="11"/>
      <c r="P296" s="11"/>
    </row>
    <row r="297" spans="1:16" ht="15" customHeight="1">
      <c r="A297" s="19"/>
      <c r="B297" s="5" t="s">
        <v>76</v>
      </c>
      <c r="C297" s="26"/>
      <c r="D297" s="54"/>
      <c r="E297" s="54"/>
      <c r="F297" s="54"/>
      <c r="G297" s="54"/>
      <c r="H297" s="54"/>
      <c r="I297" s="54"/>
      <c r="J297" s="54"/>
      <c r="K297" s="54"/>
      <c r="L297" s="54"/>
      <c r="M297" s="11"/>
      <c r="N297" s="11"/>
      <c r="O297" s="11"/>
      <c r="P297" s="11"/>
    </row>
    <row r="298" spans="1:16" ht="15" customHeight="1">
      <c r="A298" s="19"/>
      <c r="B298" s="5" t="s">
        <v>77</v>
      </c>
      <c r="C298" s="26"/>
      <c r="D298" s="54"/>
      <c r="E298" s="54"/>
      <c r="F298" s="54"/>
      <c r="G298" s="54"/>
      <c r="H298" s="54"/>
      <c r="I298" s="54"/>
      <c r="J298" s="54"/>
      <c r="K298" s="54"/>
      <c r="L298" s="54"/>
      <c r="M298" s="11"/>
      <c r="N298" s="11"/>
      <c r="O298" s="11"/>
      <c r="P298" s="11"/>
    </row>
    <row r="299" spans="1:16" ht="15" customHeight="1">
      <c r="A299" s="19"/>
      <c r="B299" s="5" t="s">
        <v>78</v>
      </c>
      <c r="C299" s="26"/>
      <c r="D299" s="54"/>
      <c r="E299" s="54"/>
      <c r="F299" s="54"/>
      <c r="G299" s="54"/>
      <c r="H299" s="54"/>
      <c r="I299" s="54"/>
      <c r="J299" s="54"/>
      <c r="K299" s="54"/>
      <c r="L299" s="54"/>
      <c r="M299" s="11"/>
      <c r="N299" s="11"/>
      <c r="O299" s="11"/>
      <c r="P299" s="11"/>
    </row>
    <row r="300" spans="1:16" ht="15" customHeight="1">
      <c r="A300" s="19"/>
      <c r="B300" s="5" t="s">
        <v>79</v>
      </c>
      <c r="C300" s="26"/>
      <c r="D300" s="54"/>
      <c r="E300" s="54"/>
      <c r="F300" s="54"/>
      <c r="G300" s="54"/>
      <c r="H300" s="54"/>
      <c r="I300" s="54"/>
      <c r="J300" s="54"/>
      <c r="K300" s="54"/>
      <c r="L300" s="54"/>
      <c r="M300" s="11"/>
      <c r="N300" s="11"/>
      <c r="O300" s="11"/>
      <c r="P300" s="11"/>
    </row>
    <row r="301" spans="1:16" ht="15" customHeight="1">
      <c r="A301" s="19"/>
      <c r="B301" s="5"/>
      <c r="C301" s="26"/>
      <c r="D301" s="54"/>
      <c r="E301" s="54"/>
      <c r="F301" s="54"/>
      <c r="G301" s="54"/>
      <c r="H301" s="54"/>
      <c r="I301" s="54"/>
      <c r="J301" s="54"/>
      <c r="K301" s="54"/>
      <c r="L301" s="54"/>
      <c r="M301" s="11"/>
      <c r="N301" s="11"/>
      <c r="O301" s="11"/>
      <c r="P301" s="11"/>
    </row>
    <row r="302" spans="1:16" ht="15" customHeight="1">
      <c r="A302" s="19"/>
      <c r="B302" s="5" t="s">
        <v>45</v>
      </c>
      <c r="C302" s="26"/>
      <c r="D302" s="54"/>
      <c r="E302" s="54"/>
      <c r="F302" s="54"/>
      <c r="G302" s="54"/>
      <c r="H302" s="54"/>
      <c r="I302" s="54"/>
      <c r="J302" s="54"/>
      <c r="K302" s="54"/>
      <c r="L302" s="54"/>
      <c r="M302" s="11"/>
      <c r="N302" s="11"/>
      <c r="O302" s="11"/>
      <c r="P302" s="11"/>
    </row>
    <row r="303" spans="1:16" ht="15" customHeight="1">
      <c r="A303" s="19"/>
      <c r="B303" s="5" t="s">
        <v>80</v>
      </c>
      <c r="C303" s="26"/>
      <c r="D303" s="54"/>
      <c r="E303" s="54"/>
      <c r="F303" s="54"/>
      <c r="G303" s="54"/>
      <c r="H303" s="54"/>
      <c r="I303" s="54"/>
      <c r="J303" s="54"/>
      <c r="K303" s="54"/>
      <c r="L303" s="54"/>
      <c r="M303" s="11"/>
      <c r="N303" s="11"/>
      <c r="O303" s="11"/>
      <c r="P303" s="11"/>
    </row>
    <row r="304" spans="1:16" ht="15" customHeight="1">
      <c r="A304" s="19"/>
      <c r="B304" s="5" t="s">
        <v>81</v>
      </c>
      <c r="C304" s="26"/>
      <c r="D304" s="54"/>
      <c r="E304" s="54"/>
      <c r="F304" s="54"/>
      <c r="G304" s="54"/>
      <c r="H304" s="54"/>
      <c r="I304" s="54"/>
      <c r="J304" s="54"/>
      <c r="K304" s="54"/>
      <c r="L304" s="54"/>
      <c r="M304" s="11"/>
      <c r="N304" s="11"/>
      <c r="O304" s="11"/>
      <c r="P304" s="11"/>
    </row>
    <row r="305" spans="1:16" ht="15" customHeight="1">
      <c r="A305" s="19"/>
      <c r="B305" s="5" t="s">
        <v>46</v>
      </c>
      <c r="C305" s="26"/>
      <c r="D305" s="54"/>
      <c r="E305" s="54"/>
      <c r="F305" s="54"/>
      <c r="G305" s="54"/>
      <c r="H305" s="54"/>
      <c r="I305" s="54"/>
      <c r="J305" s="54"/>
      <c r="K305" s="54"/>
      <c r="L305" s="54"/>
      <c r="M305" s="11"/>
      <c r="N305" s="11"/>
      <c r="O305" s="11"/>
      <c r="P305" s="11"/>
    </row>
    <row r="306" spans="1:16" ht="15" customHeight="1">
      <c r="A306" s="19"/>
      <c r="B306" s="5" t="s">
        <v>47</v>
      </c>
      <c r="C306" s="26"/>
      <c r="D306" s="54"/>
      <c r="E306" s="54"/>
      <c r="F306" s="54"/>
      <c r="G306" s="54"/>
      <c r="H306" s="54"/>
      <c r="I306" s="54"/>
      <c r="J306" s="54"/>
      <c r="K306" s="54"/>
      <c r="L306" s="54"/>
      <c r="M306" s="11"/>
      <c r="N306" s="11"/>
      <c r="O306" s="11"/>
      <c r="P306" s="11"/>
    </row>
    <row r="307" spans="1:16" ht="15" customHeight="1">
      <c r="A307" s="19"/>
      <c r="B307" s="5"/>
      <c r="C307" s="26"/>
      <c r="D307" s="54"/>
      <c r="E307" s="54"/>
      <c r="F307" s="54"/>
      <c r="G307" s="54"/>
      <c r="H307" s="54"/>
      <c r="I307" s="54"/>
      <c r="J307" s="54"/>
      <c r="K307" s="54"/>
      <c r="L307" s="54"/>
      <c r="M307" s="11"/>
      <c r="N307" s="11"/>
      <c r="O307" s="11"/>
      <c r="P307" s="11"/>
    </row>
    <row r="308" spans="1:16" ht="15" customHeight="1">
      <c r="A308" s="19"/>
      <c r="B308" s="5" t="s">
        <v>89</v>
      </c>
      <c r="C308" s="26"/>
      <c r="D308" s="54"/>
      <c r="E308" s="54"/>
      <c r="F308" s="54"/>
      <c r="G308" s="54"/>
      <c r="H308" s="54"/>
      <c r="I308" s="54"/>
      <c r="J308" s="54"/>
      <c r="K308" s="54"/>
      <c r="L308" s="54"/>
      <c r="M308" s="11"/>
      <c r="N308" s="11"/>
      <c r="O308" s="11"/>
      <c r="P308" s="11"/>
    </row>
    <row r="309" spans="1:16" ht="15" customHeight="1">
      <c r="A309" s="19"/>
      <c r="B309" s="5" t="s">
        <v>90</v>
      </c>
      <c r="C309" s="26"/>
      <c r="D309" s="54"/>
      <c r="E309" s="54"/>
      <c r="F309" s="54"/>
      <c r="G309" s="54"/>
      <c r="H309" s="54"/>
      <c r="I309" s="54"/>
      <c r="J309" s="54"/>
      <c r="K309" s="54"/>
      <c r="L309" s="54"/>
      <c r="M309" s="11"/>
      <c r="N309" s="11"/>
      <c r="O309" s="11"/>
      <c r="P309" s="11"/>
    </row>
    <row r="310" spans="1:16" ht="15" customHeight="1">
      <c r="A310" s="19"/>
      <c r="B310" s="5" t="s">
        <v>91</v>
      </c>
      <c r="C310" s="26"/>
      <c r="D310" s="54"/>
      <c r="E310" s="54"/>
      <c r="F310" s="54"/>
      <c r="G310" s="54"/>
      <c r="H310" s="54"/>
      <c r="I310" s="54"/>
      <c r="J310" s="54"/>
      <c r="K310" s="54"/>
      <c r="L310" s="54"/>
      <c r="M310" s="11"/>
      <c r="N310" s="11"/>
      <c r="O310" s="11"/>
      <c r="P310" s="11"/>
    </row>
    <row r="311" spans="1:16" ht="15" customHeight="1">
      <c r="A311" s="19"/>
      <c r="B311" s="5" t="s">
        <v>92</v>
      </c>
      <c r="C311" s="26"/>
      <c r="D311" s="54"/>
      <c r="E311" s="54"/>
      <c r="F311" s="54"/>
      <c r="G311" s="54"/>
      <c r="H311" s="54"/>
      <c r="I311" s="54"/>
      <c r="J311" s="54"/>
      <c r="K311" s="54"/>
      <c r="L311" s="54"/>
      <c r="M311" s="11"/>
      <c r="N311" s="11"/>
      <c r="O311" s="11"/>
      <c r="P311" s="11"/>
    </row>
    <row r="312" spans="1:16" ht="15" customHeight="1">
      <c r="A312" s="19"/>
      <c r="B312" s="5"/>
      <c r="C312" s="26"/>
      <c r="D312" s="54"/>
      <c r="E312" s="54"/>
      <c r="F312" s="54"/>
      <c r="G312" s="54"/>
      <c r="H312" s="54"/>
      <c r="I312" s="54"/>
      <c r="J312" s="54"/>
      <c r="K312" s="54"/>
      <c r="L312" s="54"/>
      <c r="M312" s="11"/>
      <c r="N312" s="11"/>
      <c r="O312" s="11"/>
      <c r="P312" s="11"/>
    </row>
    <row r="313" spans="1:16" ht="15" customHeight="1">
      <c r="A313" s="19"/>
      <c r="B313" s="5" t="s">
        <v>48</v>
      </c>
      <c r="C313" s="26"/>
      <c r="D313" s="54"/>
      <c r="E313" s="54"/>
      <c r="F313" s="54"/>
      <c r="G313" s="54"/>
      <c r="H313" s="54"/>
      <c r="I313" s="54"/>
      <c r="J313" s="54"/>
      <c r="K313" s="54"/>
      <c r="L313" s="54"/>
      <c r="M313" s="11"/>
      <c r="N313" s="11"/>
      <c r="O313" s="11"/>
      <c r="P313" s="11"/>
    </row>
    <row r="314" spans="1:16" ht="15" customHeight="1">
      <c r="A314" s="19"/>
      <c r="B314" s="5"/>
      <c r="C314" s="26"/>
      <c r="D314" s="54"/>
      <c r="E314" s="54"/>
      <c r="F314" s="54"/>
      <c r="G314" s="54"/>
      <c r="H314" s="54"/>
      <c r="I314" s="54"/>
      <c r="J314" s="54"/>
      <c r="K314" s="54"/>
      <c r="L314" s="54"/>
      <c r="M314" s="11"/>
      <c r="N314" s="11"/>
      <c r="O314" s="11"/>
      <c r="P314" s="11"/>
    </row>
    <row r="315" spans="1:16" ht="15" customHeight="1">
      <c r="A315" s="19"/>
      <c r="B315" s="5" t="s">
        <v>93</v>
      </c>
      <c r="C315" s="26"/>
      <c r="D315" s="54"/>
      <c r="E315" s="54"/>
      <c r="F315" s="54"/>
      <c r="G315" s="54"/>
      <c r="H315" s="54"/>
      <c r="I315" s="54"/>
      <c r="J315" s="54"/>
      <c r="K315" s="54"/>
      <c r="L315" s="54"/>
      <c r="M315" s="11"/>
      <c r="N315" s="11"/>
      <c r="O315" s="11"/>
      <c r="P315" s="11"/>
    </row>
    <row r="316" spans="1:16" ht="15" customHeight="1">
      <c r="A316" s="19"/>
      <c r="B316" s="5" t="s">
        <v>94</v>
      </c>
      <c r="C316" s="26"/>
      <c r="D316" s="54"/>
      <c r="E316" s="54"/>
      <c r="F316" s="54"/>
      <c r="G316" s="54"/>
      <c r="H316" s="54"/>
      <c r="I316" s="54"/>
      <c r="J316" s="54"/>
      <c r="K316" s="54"/>
      <c r="L316" s="54"/>
      <c r="M316" s="11"/>
      <c r="N316" s="11"/>
      <c r="O316" s="11"/>
      <c r="P316" s="11"/>
    </row>
    <row r="317" spans="1:16" ht="15" customHeight="1">
      <c r="A317" s="19"/>
      <c r="B317" s="5"/>
      <c r="C317" s="26"/>
      <c r="D317" s="54"/>
      <c r="E317" s="54"/>
      <c r="F317" s="54"/>
      <c r="G317" s="54"/>
      <c r="H317" s="54"/>
      <c r="I317" s="54"/>
      <c r="J317" s="54"/>
      <c r="K317" s="54"/>
      <c r="L317" s="54"/>
      <c r="M317" s="11"/>
      <c r="N317" s="11"/>
      <c r="O317" s="11"/>
      <c r="P317" s="11"/>
    </row>
    <row r="318" spans="1:16" ht="15" customHeight="1">
      <c r="A318" s="19"/>
      <c r="B318" s="5" t="s">
        <v>200</v>
      </c>
      <c r="C318" s="26"/>
      <c r="D318" s="54"/>
      <c r="E318" s="54"/>
      <c r="F318" s="54"/>
      <c r="G318" s="54"/>
      <c r="H318" s="54"/>
      <c r="I318" s="54"/>
      <c r="J318" s="54"/>
      <c r="K318" s="54"/>
      <c r="L318" s="54"/>
      <c r="M318" s="11"/>
      <c r="N318" s="11"/>
      <c r="O318" s="11"/>
      <c r="P318" s="11"/>
    </row>
    <row r="319" spans="1:12" ht="12.75" customHeight="1">
      <c r="A319" s="24"/>
      <c r="B319" s="26" t="s">
        <v>412</v>
      </c>
      <c r="C319" s="104"/>
      <c r="D319" s="104"/>
      <c r="E319" s="104"/>
      <c r="F319" s="104"/>
      <c r="G319" s="104"/>
      <c r="H319" s="104"/>
      <c r="I319" s="26"/>
      <c r="J319" s="26"/>
      <c r="K319" s="26"/>
      <c r="L319" s="26"/>
    </row>
    <row r="320" spans="1:12" ht="12.75">
      <c r="A320" s="24"/>
      <c r="B320" s="26" t="s">
        <v>200</v>
      </c>
      <c r="C320" s="104"/>
      <c r="D320" s="104"/>
      <c r="E320" s="104"/>
      <c r="F320" s="104"/>
      <c r="G320" s="104"/>
      <c r="H320" s="104"/>
      <c r="I320" s="26"/>
      <c r="J320" s="26"/>
      <c r="K320" s="26"/>
      <c r="L320" s="26"/>
    </row>
    <row r="321" spans="1:12" ht="12.75">
      <c r="A321" s="24"/>
      <c r="B321" s="26"/>
      <c r="C321" s="26"/>
      <c r="D321" s="26"/>
      <c r="E321" s="26"/>
      <c r="F321" s="26"/>
      <c r="G321" s="26"/>
      <c r="H321" s="26"/>
      <c r="I321" s="26"/>
      <c r="J321" s="26"/>
      <c r="K321" s="26"/>
      <c r="L321" s="26"/>
    </row>
    <row r="322" spans="1:12" ht="12.75">
      <c r="A322" s="24"/>
      <c r="B322" s="52" t="s">
        <v>311</v>
      </c>
      <c r="C322" s="26"/>
      <c r="D322" s="26"/>
      <c r="E322" s="26"/>
      <c r="F322" s="26"/>
      <c r="G322" s="26"/>
      <c r="H322" s="26"/>
      <c r="I322" s="26"/>
      <c r="J322" s="26"/>
      <c r="K322" s="26"/>
      <c r="L322" s="26"/>
    </row>
    <row r="323" spans="1:12" ht="12.75">
      <c r="A323" s="24"/>
      <c r="B323" s="26" t="s">
        <v>182</v>
      </c>
      <c r="C323" s="26"/>
      <c r="D323" s="26"/>
      <c r="E323" s="26"/>
      <c r="F323" s="26"/>
      <c r="G323" s="26"/>
      <c r="H323" s="26"/>
      <c r="I323" s="26"/>
      <c r="J323" s="26"/>
      <c r="K323" s="26"/>
      <c r="L323" s="26"/>
    </row>
    <row r="324" spans="1:12" ht="12.75">
      <c r="A324" s="24"/>
      <c r="B324" s="26" t="s">
        <v>409</v>
      </c>
      <c r="C324" s="26"/>
      <c r="D324" s="26"/>
      <c r="E324" s="26"/>
      <c r="F324" s="26"/>
      <c r="G324" s="26"/>
      <c r="H324" s="26"/>
      <c r="I324" s="56"/>
      <c r="J324" s="56"/>
      <c r="K324" s="27"/>
      <c r="L324" s="56"/>
    </row>
    <row r="325" spans="1:12" ht="12.75">
      <c r="A325" s="24"/>
      <c r="B325" s="26"/>
      <c r="C325" s="26"/>
      <c r="D325" s="26"/>
      <c r="E325" s="26"/>
      <c r="F325" s="26"/>
      <c r="G325" s="26"/>
      <c r="H325" s="26"/>
      <c r="I325" s="56"/>
      <c r="J325" s="56"/>
      <c r="K325" s="27"/>
      <c r="L325" s="56"/>
    </row>
    <row r="326" spans="1:12" ht="12.75">
      <c r="A326" s="24"/>
      <c r="B326" s="26" t="s">
        <v>407</v>
      </c>
      <c r="C326" s="26"/>
      <c r="D326" s="26"/>
      <c r="E326" s="26"/>
      <c r="F326" s="56"/>
      <c r="G326" s="56"/>
      <c r="H326" s="56"/>
      <c r="K326" s="27"/>
      <c r="L326" s="56"/>
    </row>
    <row r="327" spans="1:12" ht="12.75">
      <c r="A327" s="24"/>
      <c r="B327" s="26" t="s">
        <v>379</v>
      </c>
      <c r="C327" s="26" t="s">
        <v>408</v>
      </c>
      <c r="D327" s="26"/>
      <c r="E327" s="26"/>
      <c r="F327" s="56"/>
      <c r="G327" s="56"/>
      <c r="H327" s="56"/>
      <c r="K327" s="27"/>
      <c r="L327" s="56"/>
    </row>
    <row r="328" spans="1:12" ht="12.75">
      <c r="A328" s="24"/>
      <c r="B328" s="26" t="s">
        <v>380</v>
      </c>
      <c r="C328" s="26" t="s">
        <v>410</v>
      </c>
      <c r="D328" s="26"/>
      <c r="E328" s="26"/>
      <c r="F328" s="56"/>
      <c r="G328" s="56"/>
      <c r="H328" s="56"/>
      <c r="K328" s="27"/>
      <c r="L328" s="56"/>
    </row>
    <row r="329" spans="1:12" ht="12.75">
      <c r="A329" s="24"/>
      <c r="B329" s="26"/>
      <c r="C329" s="26"/>
      <c r="D329" s="26"/>
      <c r="E329" s="26"/>
      <c r="F329" s="56"/>
      <c r="G329" s="56"/>
      <c r="H329" s="56"/>
      <c r="K329" s="27"/>
      <c r="L329" s="56"/>
    </row>
    <row r="330" spans="1:12" ht="12.75">
      <c r="A330" s="24"/>
      <c r="B330" s="26" t="s">
        <v>181</v>
      </c>
      <c r="C330" s="26"/>
      <c r="D330" s="26"/>
      <c r="E330" s="26"/>
      <c r="F330" s="56"/>
      <c r="G330" s="56"/>
      <c r="H330" s="56"/>
      <c r="K330" s="27"/>
      <c r="L330" s="56"/>
    </row>
    <row r="331" spans="1:12" ht="12.75">
      <c r="A331" s="24"/>
      <c r="B331" s="26" t="s">
        <v>174</v>
      </c>
      <c r="C331" s="26"/>
      <c r="D331" s="26"/>
      <c r="E331" s="26"/>
      <c r="F331" s="56"/>
      <c r="G331" s="56"/>
      <c r="H331" s="56"/>
      <c r="K331" s="27"/>
      <c r="L331" s="56"/>
    </row>
    <row r="332" spans="1:12" ht="12.75">
      <c r="A332" s="24"/>
      <c r="B332" s="26" t="s">
        <v>179</v>
      </c>
      <c r="C332" s="26"/>
      <c r="D332" s="26"/>
      <c r="E332" s="26"/>
      <c r="F332" s="26"/>
      <c r="G332" s="26"/>
      <c r="H332" s="26"/>
      <c r="I332" s="56"/>
      <c r="J332" s="56"/>
      <c r="K332" s="27"/>
      <c r="L332" s="56"/>
    </row>
    <row r="333" spans="1:12" ht="12.75">
      <c r="A333" s="24"/>
      <c r="B333" s="26"/>
      <c r="C333" s="26"/>
      <c r="D333" s="26"/>
      <c r="E333" s="26"/>
      <c r="F333" s="26"/>
      <c r="G333" s="26"/>
      <c r="H333" s="26"/>
      <c r="I333" s="56"/>
      <c r="J333" s="56"/>
      <c r="K333" s="27"/>
      <c r="L333" s="56"/>
    </row>
    <row r="334" spans="1:13" ht="12.75">
      <c r="A334" s="24"/>
      <c r="B334" s="26" t="s">
        <v>427</v>
      </c>
      <c r="C334" s="26"/>
      <c r="D334" s="26"/>
      <c r="E334" s="26"/>
      <c r="F334" s="26"/>
      <c r="G334" s="26"/>
      <c r="H334" s="26"/>
      <c r="I334" s="27"/>
      <c r="J334" s="27"/>
      <c r="K334" s="27"/>
      <c r="L334" s="27"/>
      <c r="M334" s="11"/>
    </row>
    <row r="335" spans="1:20" ht="13.5" thickBot="1">
      <c r="A335" s="24"/>
      <c r="B335" s="26"/>
      <c r="C335" s="26"/>
      <c r="D335" s="26"/>
      <c r="E335" s="26"/>
      <c r="F335" s="63"/>
      <c r="G335" s="63"/>
      <c r="H335" s="113"/>
      <c r="I335" s="63"/>
      <c r="J335" s="111"/>
      <c r="K335" s="27"/>
      <c r="L335" s="27"/>
      <c r="M335" s="11"/>
      <c r="N335" s="11"/>
      <c r="O335" s="11"/>
      <c r="P335" s="11"/>
      <c r="Q335" s="11"/>
      <c r="R335" s="11"/>
      <c r="S335" s="11"/>
      <c r="T335" s="11"/>
    </row>
    <row r="336" spans="1:51" s="60" customFormat="1" ht="12.75">
      <c r="A336" s="24"/>
      <c r="B336" s="26"/>
      <c r="C336" s="26"/>
      <c r="D336" s="11"/>
      <c r="E336" s="26"/>
      <c r="F336" s="32" t="s">
        <v>395</v>
      </c>
      <c r="G336" s="32" t="s">
        <v>314</v>
      </c>
      <c r="H336" s="40"/>
      <c r="I336" s="11"/>
      <c r="J336" s="40" t="s">
        <v>391</v>
      </c>
      <c r="K336" s="27"/>
      <c r="L336" s="27"/>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row>
    <row r="337" spans="1:51" s="60" customFormat="1" ht="12.75">
      <c r="A337" s="24"/>
      <c r="B337" s="26"/>
      <c r="C337" s="26"/>
      <c r="D337" s="11"/>
      <c r="E337" s="26"/>
      <c r="F337" s="19" t="s">
        <v>313</v>
      </c>
      <c r="G337" s="19" t="s">
        <v>313</v>
      </c>
      <c r="H337" s="127" t="s">
        <v>177</v>
      </c>
      <c r="I337" s="25" t="s">
        <v>178</v>
      </c>
      <c r="J337" s="121" t="s">
        <v>313</v>
      </c>
      <c r="K337" s="27"/>
      <c r="L337" s="27"/>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row>
    <row r="338" spans="1:51" s="60" customFormat="1" ht="12.75">
      <c r="A338" s="24"/>
      <c r="B338" s="26"/>
      <c r="C338" s="26"/>
      <c r="D338" s="11"/>
      <c r="E338" s="26"/>
      <c r="F338" s="19" t="s">
        <v>396</v>
      </c>
      <c r="G338" s="19"/>
      <c r="H338" s="121"/>
      <c r="I338" s="11"/>
      <c r="J338" s="121" t="s">
        <v>398</v>
      </c>
      <c r="K338" s="27"/>
      <c r="L338" s="27"/>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row>
    <row r="339" spans="1:51" s="60" customFormat="1" ht="13.5" thickBot="1">
      <c r="A339" s="24"/>
      <c r="B339" s="26"/>
      <c r="C339" s="26"/>
      <c r="D339" s="52" t="s">
        <v>312</v>
      </c>
      <c r="E339" s="26"/>
      <c r="F339" s="35" t="s">
        <v>315</v>
      </c>
      <c r="G339" s="35" t="s">
        <v>315</v>
      </c>
      <c r="H339" s="111" t="s">
        <v>315</v>
      </c>
      <c r="I339" s="111" t="s">
        <v>176</v>
      </c>
      <c r="J339" s="111"/>
      <c r="K339" s="27"/>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row>
    <row r="340" spans="1:51" s="60" customFormat="1" ht="12.75">
      <c r="A340" s="24"/>
      <c r="B340" s="26"/>
      <c r="C340" s="26"/>
      <c r="D340" s="26"/>
      <c r="E340" s="26"/>
      <c r="F340" s="11"/>
      <c r="G340" s="11"/>
      <c r="H340" s="118"/>
      <c r="I340" s="11"/>
      <c r="J340" s="118"/>
      <c r="K340" s="27"/>
      <c r="L340" s="27"/>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row>
    <row r="341" spans="1:51" s="60" customFormat="1" ht="12.75">
      <c r="A341" s="24"/>
      <c r="B341" s="26" t="s">
        <v>316</v>
      </c>
      <c r="C341" s="26"/>
      <c r="D341" s="26" t="s">
        <v>317</v>
      </c>
      <c r="E341" s="26"/>
      <c r="F341" s="120">
        <v>1199</v>
      </c>
      <c r="G341" s="120">
        <v>1199</v>
      </c>
      <c r="H341" s="164" t="s">
        <v>175</v>
      </c>
      <c r="I341" s="164" t="s">
        <v>175</v>
      </c>
      <c r="J341" s="122" t="s">
        <v>373</v>
      </c>
      <c r="K341" s="27"/>
      <c r="L341" s="27"/>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row>
    <row r="342" spans="1:51" s="60" customFormat="1" ht="12.75">
      <c r="A342" s="24"/>
      <c r="B342" s="26" t="s">
        <v>318</v>
      </c>
      <c r="C342" s="26"/>
      <c r="D342" s="26" t="s">
        <v>319</v>
      </c>
      <c r="E342" s="26"/>
      <c r="F342" s="120">
        <v>4966</v>
      </c>
      <c r="G342" s="120">
        <v>4966</v>
      </c>
      <c r="H342" s="164" t="s">
        <v>175</v>
      </c>
      <c r="I342" s="164" t="s">
        <v>175</v>
      </c>
      <c r="J342" s="122" t="s">
        <v>373</v>
      </c>
      <c r="K342" s="27"/>
      <c r="L342" s="27"/>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row>
    <row r="343" spans="1:51" s="60" customFormat="1" ht="12.75">
      <c r="A343" s="24"/>
      <c r="B343" s="26" t="s">
        <v>320</v>
      </c>
      <c r="C343" s="26"/>
      <c r="D343" s="26" t="s">
        <v>342</v>
      </c>
      <c r="E343" s="26"/>
      <c r="F343" s="120">
        <f>2550+10035</f>
        <v>12585</v>
      </c>
      <c r="G343" s="120">
        <v>12585</v>
      </c>
      <c r="H343" s="164" t="s">
        <v>175</v>
      </c>
      <c r="I343" s="164" t="s">
        <v>175</v>
      </c>
      <c r="J343" s="122" t="s">
        <v>397</v>
      </c>
      <c r="K343" s="27"/>
      <c r="L343" s="27" t="s">
        <v>200</v>
      </c>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row>
    <row r="344" spans="1:51" s="60" customFormat="1" ht="12.75">
      <c r="A344" s="24"/>
      <c r="B344" s="26" t="s">
        <v>321</v>
      </c>
      <c r="C344" s="26"/>
      <c r="D344" s="26" t="s">
        <v>343</v>
      </c>
      <c r="E344" s="26"/>
      <c r="F344" s="120">
        <v>1800</v>
      </c>
      <c r="G344" s="120">
        <v>1800</v>
      </c>
      <c r="H344" s="164" t="s">
        <v>175</v>
      </c>
      <c r="I344" s="165" t="s">
        <v>175</v>
      </c>
      <c r="J344" s="122" t="s">
        <v>374</v>
      </c>
      <c r="K344" s="27"/>
      <c r="L344" s="27"/>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row>
    <row r="345" spans="1:51" s="60" customFormat="1" ht="12.75">
      <c r="A345" s="24"/>
      <c r="B345" s="26"/>
      <c r="C345" s="26"/>
      <c r="D345" s="26"/>
      <c r="E345" s="26"/>
      <c r="F345" s="24"/>
      <c r="G345" s="24"/>
      <c r="H345" s="123"/>
      <c r="I345" s="116"/>
      <c r="J345" s="124"/>
      <c r="K345" s="56"/>
      <c r="L345" s="27"/>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row>
    <row r="346" spans="1:51" s="60" customFormat="1" ht="13.5" thickBot="1">
      <c r="A346" s="24"/>
      <c r="B346" s="26"/>
      <c r="C346" s="26"/>
      <c r="D346" s="26" t="s">
        <v>211</v>
      </c>
      <c r="E346" s="26"/>
      <c r="F346" s="151">
        <f>SUM(F341:F345)</f>
        <v>20550</v>
      </c>
      <c r="G346" s="151">
        <f>SUM(G341:G345)</f>
        <v>20550</v>
      </c>
      <c r="H346" s="166" t="s">
        <v>175</v>
      </c>
      <c r="I346" s="167" t="s">
        <v>175</v>
      </c>
      <c r="J346" s="125"/>
      <c r="K346" s="112"/>
      <c r="L346" s="27" t="s">
        <v>200</v>
      </c>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row>
    <row r="347" spans="1:51" ht="13.5" thickTop="1">
      <c r="A347" s="24"/>
      <c r="B347" s="26"/>
      <c r="C347" s="26"/>
      <c r="D347" s="26"/>
      <c r="E347" s="26"/>
      <c r="F347" s="123"/>
      <c r="G347" s="56"/>
      <c r="H347" s="56"/>
      <c r="I347" s="56"/>
      <c r="J347" s="56"/>
      <c r="K347" s="56"/>
      <c r="L347" s="56"/>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row>
    <row r="348" spans="1:51" ht="12.75">
      <c r="A348" s="24"/>
      <c r="B348" s="114" t="s">
        <v>375</v>
      </c>
      <c r="C348" s="26"/>
      <c r="D348" s="26"/>
      <c r="E348" s="26"/>
      <c r="F348" s="56"/>
      <c r="G348" s="56"/>
      <c r="H348" s="56"/>
      <c r="I348" s="56"/>
      <c r="J348" s="56"/>
      <c r="K348" s="56"/>
      <c r="L348" s="56"/>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1:12" ht="12.75">
      <c r="A349" s="24" t="s">
        <v>273</v>
      </c>
      <c r="B349" s="26" t="s">
        <v>155</v>
      </c>
      <c r="C349" s="26"/>
      <c r="D349" s="26"/>
      <c r="E349" s="26"/>
      <c r="F349" s="56"/>
      <c r="G349" s="56"/>
      <c r="H349" s="56"/>
      <c r="J349" s="27"/>
      <c r="K349" s="27"/>
      <c r="L349" s="27"/>
    </row>
    <row r="350" spans="1:12" ht="12.75">
      <c r="A350" s="24"/>
      <c r="B350" s="26" t="s">
        <v>156</v>
      </c>
      <c r="C350" s="26"/>
      <c r="D350" s="26"/>
      <c r="E350" s="26"/>
      <c r="F350" s="56"/>
      <c r="G350" s="56"/>
      <c r="H350" s="56"/>
      <c r="J350" s="27"/>
      <c r="K350" s="27"/>
      <c r="L350" s="27"/>
    </row>
    <row r="351" spans="1:12" ht="12.75">
      <c r="A351" s="24" t="s">
        <v>200</v>
      </c>
      <c r="B351" s="26"/>
      <c r="C351" s="26"/>
      <c r="D351" s="26"/>
      <c r="E351" s="26"/>
      <c r="F351" s="56"/>
      <c r="G351" s="56"/>
      <c r="H351" s="56"/>
      <c r="I351" s="11" t="s">
        <v>200</v>
      </c>
      <c r="J351" s="27"/>
      <c r="K351" s="27"/>
      <c r="L351" s="27"/>
    </row>
    <row r="352" spans="1:8" ht="12.75">
      <c r="A352" s="24"/>
      <c r="B352" s="26"/>
      <c r="C352" s="26"/>
      <c r="D352" s="26"/>
      <c r="E352" s="26"/>
      <c r="F352" s="56"/>
      <c r="G352" s="56"/>
      <c r="H352" s="56"/>
    </row>
    <row r="353" spans="1:12" ht="12.75">
      <c r="A353" s="19" t="s">
        <v>253</v>
      </c>
      <c r="B353" s="25" t="s">
        <v>276</v>
      </c>
      <c r="I353" s="32"/>
      <c r="J353" s="32"/>
      <c r="K353" s="27"/>
      <c r="L353" s="27"/>
    </row>
    <row r="354" spans="1:12" ht="12.75">
      <c r="A354" s="19"/>
      <c r="B354" s="11" t="s">
        <v>102</v>
      </c>
      <c r="I354" s="85"/>
      <c r="J354" s="85"/>
      <c r="K354" s="27"/>
      <c r="L354" s="27"/>
    </row>
    <row r="355" spans="1:12" ht="12.75">
      <c r="A355" s="19"/>
      <c r="B355" s="25"/>
      <c r="I355" s="103"/>
      <c r="J355" s="103"/>
      <c r="K355" s="57"/>
      <c r="L355" s="57"/>
    </row>
    <row r="356" spans="1:12" ht="12.75">
      <c r="A356" s="19" t="s">
        <v>254</v>
      </c>
      <c r="B356" s="25" t="s">
        <v>255</v>
      </c>
      <c r="I356" s="57"/>
      <c r="J356" s="57"/>
      <c r="K356" s="57"/>
      <c r="L356" s="57"/>
    </row>
    <row r="357" spans="1:8" ht="12.75">
      <c r="A357" s="24"/>
      <c r="B357" s="103" t="s">
        <v>277</v>
      </c>
      <c r="C357" s="103"/>
      <c r="D357" s="103"/>
      <c r="E357" s="103"/>
      <c r="F357" s="103"/>
      <c r="G357" s="103"/>
      <c r="H357" s="103"/>
    </row>
    <row r="358" spans="1:12" ht="12.75">
      <c r="A358" s="24"/>
      <c r="B358" s="57"/>
      <c r="C358" s="57"/>
      <c r="D358" s="57"/>
      <c r="E358" s="57"/>
      <c r="F358" s="57"/>
      <c r="G358" s="57"/>
      <c r="H358" s="57"/>
      <c r="L358" s="11" t="s">
        <v>200</v>
      </c>
    </row>
    <row r="359" spans="1:2" ht="12.75">
      <c r="A359" s="19" t="s">
        <v>256</v>
      </c>
      <c r="B359" s="25" t="s">
        <v>264</v>
      </c>
    </row>
    <row r="360" spans="1:2" ht="12.75">
      <c r="A360" s="19"/>
      <c r="B360" s="109" t="s">
        <v>385</v>
      </c>
    </row>
    <row r="361" spans="1:2" ht="12.75">
      <c r="A361" s="19"/>
      <c r="B361" s="11" t="s">
        <v>384</v>
      </c>
    </row>
    <row r="362" spans="1:2" ht="12.75">
      <c r="A362" s="19"/>
      <c r="B362" s="11" t="s">
        <v>393</v>
      </c>
    </row>
    <row r="363" ht="12.75">
      <c r="A363" s="19"/>
    </row>
    <row r="364" spans="1:2" ht="12.75">
      <c r="A364" s="19"/>
      <c r="B364" s="11" t="s">
        <v>387</v>
      </c>
    </row>
    <row r="365" spans="1:2" ht="12.75">
      <c r="A365" s="19"/>
      <c r="B365" s="11" t="s">
        <v>386</v>
      </c>
    </row>
    <row r="366" ht="12.75">
      <c r="A366" s="19"/>
    </row>
    <row r="367" spans="1:2" ht="12.75">
      <c r="A367" s="19"/>
      <c r="B367" s="11" t="s">
        <v>381</v>
      </c>
    </row>
    <row r="368" spans="1:2" ht="12.75">
      <c r="A368" s="19"/>
      <c r="B368" s="11" t="s">
        <v>382</v>
      </c>
    </row>
    <row r="369" spans="1:2" ht="12.75">
      <c r="A369" s="19"/>
      <c r="B369" s="11" t="s">
        <v>383</v>
      </c>
    </row>
    <row r="370" spans="1:2" ht="12.75">
      <c r="A370" s="19"/>
      <c r="B370" s="110" t="s">
        <v>200</v>
      </c>
    </row>
    <row r="371" spans="1:2" ht="12.75">
      <c r="A371" s="19"/>
      <c r="B371" s="110" t="s">
        <v>413</v>
      </c>
    </row>
    <row r="372" spans="1:13" ht="12.75">
      <c r="A372" s="19"/>
      <c r="B372" s="110" t="s">
        <v>414</v>
      </c>
      <c r="M372" s="5" t="s">
        <v>200</v>
      </c>
    </row>
    <row r="373" spans="1:2" ht="12.75">
      <c r="A373" s="19"/>
      <c r="B373" s="110" t="s">
        <v>415</v>
      </c>
    </row>
    <row r="374" spans="1:2" ht="12.75">
      <c r="A374" s="19"/>
      <c r="B374" s="110"/>
    </row>
    <row r="375" spans="1:14" ht="12.75">
      <c r="A375" s="19"/>
      <c r="B375" s="110" t="s">
        <v>421</v>
      </c>
      <c r="M375" s="11"/>
      <c r="N375" s="11"/>
    </row>
    <row r="376" spans="1:18" ht="12.75">
      <c r="A376" s="19"/>
      <c r="B376" s="152" t="s">
        <v>132</v>
      </c>
      <c r="M376" s="11"/>
      <c r="N376" s="11"/>
      <c r="O376" s="11"/>
      <c r="P376" s="11"/>
      <c r="Q376" s="11"/>
      <c r="R376" s="11"/>
    </row>
    <row r="377" spans="1:14" ht="12.75">
      <c r="A377" s="19"/>
      <c r="M377" s="11"/>
      <c r="N377" s="11"/>
    </row>
    <row r="378" spans="1:12" ht="12.75">
      <c r="A378" s="19"/>
      <c r="B378" s="205" t="s">
        <v>18</v>
      </c>
      <c r="C378" s="205"/>
      <c r="D378" s="205"/>
      <c r="E378" s="205"/>
      <c r="F378" s="205"/>
      <c r="G378" s="205"/>
      <c r="H378" s="205"/>
      <c r="I378" s="205"/>
      <c r="J378" s="205"/>
      <c r="K378" s="205"/>
      <c r="L378" s="205"/>
    </row>
    <row r="379" spans="1:12" ht="12.75">
      <c r="A379" s="19"/>
      <c r="B379" s="205"/>
      <c r="C379" s="205"/>
      <c r="D379" s="205"/>
      <c r="E379" s="205"/>
      <c r="F379" s="205"/>
      <c r="G379" s="205"/>
      <c r="H379" s="205"/>
      <c r="I379" s="205"/>
      <c r="J379" s="205"/>
      <c r="K379" s="205"/>
      <c r="L379" s="205"/>
    </row>
    <row r="380" spans="1:12" ht="12.75">
      <c r="A380" s="19"/>
      <c r="B380" s="205"/>
      <c r="C380" s="205"/>
      <c r="D380" s="205"/>
      <c r="E380" s="205"/>
      <c r="F380" s="205"/>
      <c r="G380" s="205"/>
      <c r="H380" s="205"/>
      <c r="I380" s="205"/>
      <c r="J380" s="205"/>
      <c r="K380" s="205"/>
      <c r="L380" s="205"/>
    </row>
    <row r="381" spans="1:2" ht="12.75">
      <c r="A381" s="19"/>
      <c r="B381" s="11" t="s">
        <v>200</v>
      </c>
    </row>
    <row r="382" spans="1:15" ht="12.75">
      <c r="A382" s="19"/>
      <c r="B382" s="11" t="s">
        <v>9</v>
      </c>
      <c r="M382" s="11"/>
      <c r="N382" s="11"/>
      <c r="O382" s="11"/>
    </row>
    <row r="383" spans="1:24" s="11" customFormat="1" ht="12.75">
      <c r="A383" s="19"/>
      <c r="M383" s="5"/>
      <c r="N383" s="5"/>
      <c r="O383" s="5"/>
      <c r="P383" s="5"/>
      <c r="Q383" s="5"/>
      <c r="R383" s="5"/>
      <c r="S383" s="5"/>
      <c r="T383" s="5"/>
      <c r="U383" s="5"/>
      <c r="V383" s="5"/>
      <c r="W383" s="5"/>
      <c r="X383" s="5"/>
    </row>
    <row r="384" spans="1:2" ht="12.75">
      <c r="A384" s="19" t="s">
        <v>257</v>
      </c>
      <c r="B384" s="25" t="s">
        <v>197</v>
      </c>
    </row>
    <row r="385" spans="1:2" ht="12.75">
      <c r="A385" s="24"/>
      <c r="B385" s="11" t="s">
        <v>372</v>
      </c>
    </row>
    <row r="386" ht="12.75">
      <c r="A386" s="24"/>
    </row>
    <row r="387" spans="1:2" ht="12.75">
      <c r="A387" s="19" t="s">
        <v>258</v>
      </c>
      <c r="B387" s="25" t="s">
        <v>356</v>
      </c>
    </row>
    <row r="388" spans="1:2" ht="12.75">
      <c r="A388" s="19"/>
      <c r="B388" s="25"/>
    </row>
    <row r="389" spans="1:12" ht="12.75">
      <c r="A389" s="19"/>
      <c r="B389" s="25" t="s">
        <v>355</v>
      </c>
      <c r="I389" s="102"/>
      <c r="J389" s="102"/>
      <c r="K389" s="102"/>
      <c r="L389" s="102"/>
    </row>
    <row r="390" spans="1:2" ht="12.75">
      <c r="A390" s="19"/>
      <c r="B390" s="25"/>
    </row>
    <row r="391" spans="1:12" ht="15" customHeight="1">
      <c r="A391" s="24"/>
      <c r="B391" s="208" t="s">
        <v>346</v>
      </c>
      <c r="C391" s="208"/>
      <c r="D391" s="208"/>
      <c r="E391" s="208"/>
      <c r="F391" s="208"/>
      <c r="G391" s="208"/>
      <c r="H391" s="208"/>
      <c r="I391" s="208"/>
      <c r="J391" s="208"/>
      <c r="K391" s="208"/>
      <c r="L391" s="208"/>
    </row>
    <row r="392" spans="1:2" ht="12.75">
      <c r="A392" s="24"/>
      <c r="B392" s="24"/>
    </row>
    <row r="393" spans="1:10" ht="13.5" thickBot="1">
      <c r="A393" s="24"/>
      <c r="B393" s="24"/>
      <c r="G393" s="62" t="s">
        <v>331</v>
      </c>
      <c r="H393" s="63"/>
      <c r="I393" s="25" t="s">
        <v>332</v>
      </c>
      <c r="J393" s="63"/>
    </row>
    <row r="394" spans="1:10" ht="12.75">
      <c r="A394" s="24"/>
      <c r="B394" s="24"/>
      <c r="G394" s="53" t="s">
        <v>328</v>
      </c>
      <c r="H394" s="19" t="s">
        <v>329</v>
      </c>
      <c r="I394" s="53" t="s">
        <v>308</v>
      </c>
      <c r="J394" s="19" t="s">
        <v>329</v>
      </c>
    </row>
    <row r="395" spans="1:10" ht="12.75">
      <c r="A395" s="24"/>
      <c r="B395" s="24"/>
      <c r="G395" s="32"/>
      <c r="H395" s="32" t="s">
        <v>330</v>
      </c>
      <c r="I395" s="32"/>
      <c r="J395" s="32" t="s">
        <v>330</v>
      </c>
    </row>
    <row r="396" spans="1:10" ht="13.5" thickBot="1">
      <c r="A396" s="24"/>
      <c r="B396" s="24"/>
      <c r="G396" s="141" t="s">
        <v>11</v>
      </c>
      <c r="H396" s="64" t="s">
        <v>416</v>
      </c>
      <c r="I396" s="141" t="s">
        <v>11</v>
      </c>
      <c r="J396" s="64" t="s">
        <v>416</v>
      </c>
    </row>
    <row r="397" spans="1:3" ht="12.75">
      <c r="A397" s="24"/>
      <c r="B397" s="24"/>
      <c r="C397" s="66"/>
    </row>
    <row r="398" spans="1:10" ht="12.75">
      <c r="A398" s="24"/>
      <c r="B398" s="66" t="s">
        <v>172</v>
      </c>
      <c r="C398" s="66"/>
      <c r="D398" s="66"/>
      <c r="E398" s="66"/>
      <c r="G398" s="119">
        <f>SUM('Income Statements'!E40)</f>
        <v>-3428.8579999999997</v>
      </c>
      <c r="H398" s="119">
        <f>SUM('Income Statements'!G40)</f>
        <v>-3184</v>
      </c>
      <c r="I398" s="119">
        <f>SUM('Income Statements'!J40)</f>
        <v>-8849</v>
      </c>
      <c r="J398" s="119">
        <f>'Income Statements'!$L$40</f>
        <v>-7536</v>
      </c>
    </row>
    <row r="399" spans="1:12" ht="12.75">
      <c r="A399" s="24"/>
      <c r="B399" s="66" t="s">
        <v>278</v>
      </c>
      <c r="C399" s="66"/>
      <c r="D399" s="66"/>
      <c r="E399" s="66"/>
      <c r="F399" s="66"/>
      <c r="G399" s="120">
        <f>138000000/1000</f>
        <v>138000</v>
      </c>
      <c r="H399" s="119">
        <v>138000</v>
      </c>
      <c r="I399" s="119">
        <f>138000000/1000</f>
        <v>138000</v>
      </c>
      <c r="J399" s="119">
        <v>138000</v>
      </c>
      <c r="K399" s="55"/>
      <c r="L399" s="55"/>
    </row>
    <row r="400" spans="1:12" ht="13.5" thickBot="1">
      <c r="A400" s="24"/>
      <c r="B400" s="66" t="s">
        <v>173</v>
      </c>
      <c r="C400" s="24"/>
      <c r="D400" s="66"/>
      <c r="E400" s="66"/>
      <c r="F400" s="66"/>
      <c r="G400" s="168">
        <f>+G398/G399*100</f>
        <v>-2.484679710144927</v>
      </c>
      <c r="H400" s="169">
        <f>+H398/H399*100</f>
        <v>-2.307246376811594</v>
      </c>
      <c r="I400" s="168">
        <f>+I398/I399*100</f>
        <v>-6.41231884057971</v>
      </c>
      <c r="J400" s="170">
        <f>+J398/J399*100</f>
        <v>-5.460869565217391</v>
      </c>
      <c r="K400" s="55"/>
      <c r="L400" s="55"/>
    </row>
    <row r="401" spans="1:12" ht="12.75">
      <c r="A401" s="24"/>
      <c r="B401" s="24"/>
      <c r="C401" s="24"/>
      <c r="D401" s="24"/>
      <c r="E401" s="55"/>
      <c r="F401" s="55"/>
      <c r="G401" s="55"/>
      <c r="H401" s="55"/>
      <c r="I401" s="55"/>
      <c r="J401" s="55"/>
      <c r="K401" s="55"/>
      <c r="L401" s="55"/>
    </row>
    <row r="402" spans="1:12" ht="12.75">
      <c r="A402" s="24"/>
      <c r="B402" s="95" t="s">
        <v>376</v>
      </c>
      <c r="C402" s="24"/>
      <c r="D402" s="24"/>
      <c r="E402" s="55"/>
      <c r="F402" s="55"/>
      <c r="G402" s="55"/>
      <c r="H402" s="55"/>
      <c r="I402" s="55"/>
      <c r="J402" s="55"/>
      <c r="K402" s="55"/>
      <c r="L402" s="55"/>
    </row>
    <row r="403" spans="1:12" ht="12.75">
      <c r="A403" s="24"/>
      <c r="B403" s="95"/>
      <c r="C403" s="24"/>
      <c r="D403" s="24"/>
      <c r="E403" s="55"/>
      <c r="F403" s="55"/>
      <c r="G403" s="55"/>
      <c r="H403" s="55"/>
      <c r="I403" s="55"/>
      <c r="J403" s="55"/>
      <c r="K403" s="55"/>
      <c r="L403" s="55"/>
    </row>
    <row r="404" spans="1:12" ht="12.75">
      <c r="A404" s="24"/>
      <c r="B404" s="66" t="s">
        <v>186</v>
      </c>
      <c r="C404" s="24"/>
      <c r="D404" s="24"/>
      <c r="E404" s="55"/>
      <c r="F404" s="55"/>
      <c r="G404" s="55"/>
      <c r="H404" s="55"/>
      <c r="I404" s="55"/>
      <c r="J404" s="55"/>
      <c r="K404" s="55"/>
      <c r="L404" s="55"/>
    </row>
    <row r="405" spans="1:12" ht="12.75">
      <c r="A405" s="24"/>
      <c r="B405" s="66" t="s">
        <v>180</v>
      </c>
      <c r="C405" s="24"/>
      <c r="D405" s="24"/>
      <c r="E405" s="55"/>
      <c r="F405" s="55"/>
      <c r="G405" s="55"/>
      <c r="H405" s="55"/>
      <c r="I405" s="55"/>
      <c r="J405" s="55"/>
      <c r="K405" s="55"/>
      <c r="L405" s="55"/>
    </row>
    <row r="406" spans="1:12" ht="12.75">
      <c r="A406" s="24"/>
      <c r="B406" s="66"/>
      <c r="C406" s="24"/>
      <c r="D406" s="24"/>
      <c r="E406" s="55"/>
      <c r="F406" s="55"/>
      <c r="G406" s="55"/>
      <c r="H406" s="55"/>
      <c r="I406" s="55"/>
      <c r="J406" s="55"/>
      <c r="K406" s="55"/>
      <c r="L406" s="55"/>
    </row>
    <row r="407" spans="1:8" ht="12.75">
      <c r="A407" s="24"/>
      <c r="B407" s="24"/>
      <c r="C407" s="24"/>
      <c r="D407" s="24"/>
      <c r="E407" s="55"/>
      <c r="F407" s="55"/>
      <c r="G407" s="55"/>
      <c r="H407" s="55"/>
    </row>
    <row r="408" spans="1:8" ht="12.75">
      <c r="A408" s="24"/>
      <c r="B408" s="24"/>
      <c r="D408" s="24"/>
      <c r="E408" s="55"/>
      <c r="F408" s="55"/>
      <c r="G408" s="55"/>
      <c r="H408" s="55"/>
    </row>
    <row r="409" ht="12.75">
      <c r="A409" s="11" t="s">
        <v>198</v>
      </c>
    </row>
    <row r="410" spans="9:12" ht="12.75">
      <c r="I410" s="59"/>
      <c r="J410" s="59"/>
      <c r="K410" s="59"/>
      <c r="L410" s="59"/>
    </row>
    <row r="411" spans="9:12" ht="12.75">
      <c r="I411" s="59"/>
      <c r="J411" s="59"/>
      <c r="K411" s="59"/>
      <c r="L411" s="59"/>
    </row>
    <row r="412" spans="8:12" ht="12.75">
      <c r="H412" s="59"/>
      <c r="I412" s="59"/>
      <c r="J412" s="59"/>
      <c r="K412" s="59"/>
      <c r="L412" s="59"/>
    </row>
    <row r="413" spans="1:12" ht="12.75">
      <c r="A413" s="11" t="s">
        <v>134</v>
      </c>
      <c r="H413" s="59"/>
      <c r="I413" s="27"/>
      <c r="J413" s="27"/>
      <c r="K413" s="27"/>
      <c r="L413" s="27"/>
    </row>
    <row r="414" spans="1:12" ht="12.75">
      <c r="A414" s="11" t="s">
        <v>135</v>
      </c>
      <c r="H414" s="59"/>
      <c r="I414" s="27"/>
      <c r="J414" s="27"/>
      <c r="K414" s="27"/>
      <c r="L414" s="27"/>
    </row>
    <row r="415" spans="8:12" ht="12.75">
      <c r="H415" s="27"/>
      <c r="I415" s="27"/>
      <c r="J415" s="27"/>
      <c r="K415" s="27"/>
      <c r="L415" s="27"/>
    </row>
    <row r="416" spans="1:12" ht="12.75">
      <c r="A416" s="11" t="s">
        <v>269</v>
      </c>
      <c r="H416" s="27"/>
      <c r="I416" s="27"/>
      <c r="J416" s="27"/>
      <c r="K416" s="27"/>
      <c r="L416" s="27"/>
    </row>
    <row r="417" spans="3:12" ht="12.75">
      <c r="C417" s="66"/>
      <c r="H417" s="27"/>
      <c r="I417" s="27"/>
      <c r="J417" s="27"/>
      <c r="K417" s="27"/>
      <c r="L417" s="27"/>
    </row>
    <row r="418" spans="1:12" ht="12.75">
      <c r="A418" s="11" t="s">
        <v>199</v>
      </c>
      <c r="B418" s="171" t="s">
        <v>19</v>
      </c>
      <c r="D418" s="66"/>
      <c r="F418" s="11" t="s">
        <v>200</v>
      </c>
      <c r="H418" s="27"/>
      <c r="I418" s="27"/>
      <c r="J418" s="27"/>
      <c r="K418" s="27"/>
      <c r="L418" s="27"/>
    </row>
    <row r="419" spans="1:12" ht="12.75">
      <c r="A419" s="24"/>
      <c r="G419" s="11" t="s">
        <v>200</v>
      </c>
      <c r="H419" s="27"/>
      <c r="I419" s="27"/>
      <c r="J419" s="27"/>
      <c r="K419" s="27"/>
      <c r="L419" s="27"/>
    </row>
    <row r="420" spans="1:12" ht="12.75">
      <c r="A420" s="24"/>
      <c r="H420" s="27"/>
      <c r="I420" s="27"/>
      <c r="J420" s="27"/>
      <c r="K420" s="27"/>
      <c r="L420" s="27"/>
    </row>
    <row r="421" spans="1:12" ht="12.75">
      <c r="A421" s="24"/>
      <c r="H421" s="27"/>
      <c r="I421" s="27"/>
      <c r="J421" s="27"/>
      <c r="K421" s="27"/>
      <c r="L421" s="27"/>
    </row>
    <row r="422" spans="1:12" ht="12.75">
      <c r="A422" s="24"/>
      <c r="H422" s="27"/>
      <c r="I422" s="27"/>
      <c r="J422" s="27"/>
      <c r="K422" s="27"/>
      <c r="L422" s="27"/>
    </row>
    <row r="423" spans="1:8" ht="12.75">
      <c r="A423" s="24"/>
      <c r="H423" s="27"/>
    </row>
    <row r="424" spans="1:8" ht="12.75">
      <c r="A424" s="24"/>
      <c r="H424" s="58"/>
    </row>
    <row r="425" spans="1:11" ht="12.75">
      <c r="A425" s="24"/>
      <c r="K425" s="11" t="s">
        <v>200</v>
      </c>
    </row>
    <row r="426" ht="12.75">
      <c r="A426" s="24"/>
    </row>
    <row r="427" ht="12.75">
      <c r="A427" s="24"/>
    </row>
    <row r="430" ht="12.75">
      <c r="A430" s="24"/>
    </row>
    <row r="431" ht="12.75">
      <c r="A431" s="24"/>
    </row>
    <row r="432" ht="12.75">
      <c r="A432" s="24"/>
    </row>
    <row r="433" ht="12.75">
      <c r="A433" s="24"/>
    </row>
    <row r="434" ht="12.75">
      <c r="A434" s="24"/>
    </row>
    <row r="435" ht="12.75">
      <c r="A435" s="24"/>
    </row>
    <row r="436" ht="12.75">
      <c r="A436" s="24"/>
    </row>
    <row r="437" ht="12.75">
      <c r="A437" s="24"/>
    </row>
    <row r="438" ht="12.75">
      <c r="A438" s="24"/>
    </row>
    <row r="439" ht="12.75">
      <c r="A439" s="24"/>
    </row>
    <row r="440" ht="12.75">
      <c r="A440" s="24"/>
    </row>
    <row r="441" spans="1:2" ht="12.75">
      <c r="A441" s="24"/>
      <c r="B441" s="104" t="s">
        <v>200</v>
      </c>
    </row>
    <row r="442" ht="12.75">
      <c r="A442" s="24"/>
    </row>
    <row r="443" ht="12.75">
      <c r="A443" s="24"/>
    </row>
    <row r="444" ht="12.75">
      <c r="A444" s="24"/>
    </row>
    <row r="445" ht="12.75">
      <c r="A445" s="24"/>
    </row>
    <row r="446" ht="12.75">
      <c r="A446" s="24"/>
    </row>
    <row r="447" ht="12.75">
      <c r="A447" s="24"/>
    </row>
    <row r="448" ht="12.75">
      <c r="A448" s="24"/>
    </row>
    <row r="449" ht="12.75">
      <c r="A449" s="24"/>
    </row>
    <row r="450" ht="12.75">
      <c r="A450" s="24"/>
    </row>
    <row r="451" ht="12.75">
      <c r="A451" s="24"/>
    </row>
  </sheetData>
  <mergeCells count="25">
    <mergeCell ref="M78:O80"/>
    <mergeCell ref="B111:L113"/>
    <mergeCell ref="B114:L115"/>
    <mergeCell ref="B87:L88"/>
    <mergeCell ref="B107:L108"/>
    <mergeCell ref="N110:X110"/>
    <mergeCell ref="A1:L1"/>
    <mergeCell ref="A3:L3"/>
    <mergeCell ref="A4:L4"/>
    <mergeCell ref="A2:L2"/>
    <mergeCell ref="A5:L5"/>
    <mergeCell ref="B16:L16"/>
    <mergeCell ref="B13:L14"/>
    <mergeCell ref="B39:L40"/>
    <mergeCell ref="B17:L18"/>
    <mergeCell ref="B35:L36"/>
    <mergeCell ref="B133:L135"/>
    <mergeCell ref="B378:L380"/>
    <mergeCell ref="B43:L44"/>
    <mergeCell ref="B50:L51"/>
    <mergeCell ref="B391:L391"/>
    <mergeCell ref="B137:L138"/>
    <mergeCell ref="B156:L156"/>
    <mergeCell ref="B141:L141"/>
    <mergeCell ref="B153:L153"/>
  </mergeCells>
  <printOptions/>
  <pageMargins left="0" right="0.23" top="0.49" bottom="0.5" header="0.5" footer="0.5"/>
  <pageSetup fitToHeight="1" fitToWidth="1" horizontalDpi="600" verticalDpi="600" orientation="portrait" paperSize="9" scale="75" r:id="rId1"/>
  <rowBreaks count="3" manualBreakCount="3">
    <brk id="155" max="255" man="1"/>
    <brk id="158" max="255" man="1"/>
    <brk id="3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sdchong</cp:lastModifiedBy>
  <cp:lastPrinted>2009-03-16T14:51:40Z</cp:lastPrinted>
  <dcterms:created xsi:type="dcterms:W3CDTF">2001-10-16T10:02:43Z</dcterms:created>
  <dcterms:modified xsi:type="dcterms:W3CDTF">2009-06-30T07:07:46Z</dcterms:modified>
  <cp:category/>
  <cp:version/>
  <cp:contentType/>
  <cp:contentStatus/>
</cp:coreProperties>
</file>